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670" activeTab="0"/>
  </bookViews>
  <sheets>
    <sheet name="耳鼻喉頭頸部" sheetId="1" r:id="rId1"/>
  </sheets>
  <definedNames/>
  <calcPr fullCalcOnLoad="1"/>
</workbook>
</file>

<file path=xl/sharedStrings.xml><?xml version="1.0" encoding="utf-8"?>
<sst xmlns="http://schemas.openxmlformats.org/spreadsheetml/2006/main" count="88" uniqueCount="70">
  <si>
    <t>訂購優先順序</t>
  </si>
  <si>
    <t>刊名</t>
  </si>
  <si>
    <t>ISSN</t>
  </si>
  <si>
    <t>介購
單位</t>
  </si>
  <si>
    <t>2018年
Impact Factor</t>
  </si>
  <si>
    <t>2017年訂購價格</t>
  </si>
  <si>
    <t>2018年訂購價格</t>
  </si>
  <si>
    <t>2019年訂購價格</t>
  </si>
  <si>
    <t>2017年全文點閱篇次</t>
  </si>
  <si>
    <t>2018年全文點閱篇次</t>
  </si>
  <si>
    <t>2017年平均每篇全文點閱金額</t>
  </si>
  <si>
    <t>2018年平均每篇全文點閱金額</t>
  </si>
  <si>
    <t>備註</t>
  </si>
  <si>
    <t>JAMA Otolaryngology-- Head &amp; Neck Surgery</t>
  </si>
  <si>
    <t>ENT</t>
  </si>
  <si>
    <t>Hearing Research</t>
  </si>
  <si>
    <t>0378-5955</t>
  </si>
  <si>
    <t>建議刪訂或換刊</t>
  </si>
  <si>
    <t>Clinical Otolaryngology</t>
  </si>
  <si>
    <t>1749-4478</t>
  </si>
  <si>
    <t>Head &amp; Neck</t>
  </si>
  <si>
    <t>1043-3074</t>
  </si>
  <si>
    <t>International Forum of Allergy &amp; Rhinology</t>
  </si>
  <si>
    <t>2042-6976</t>
  </si>
  <si>
    <t>Laryngoscope</t>
  </si>
  <si>
    <t>0023-852X</t>
  </si>
  <si>
    <t>0937-4477</t>
  </si>
  <si>
    <t>Otolaryngologic Clinics of North America</t>
  </si>
  <si>
    <t>0030-6665</t>
  </si>
  <si>
    <t>Current Opinion in Otolaryngology &amp; Head &amp; Neck Surgery</t>
  </si>
  <si>
    <t>1068-9508</t>
  </si>
  <si>
    <t>2018年改以套裝方式訂購，故價格降低</t>
  </si>
  <si>
    <t>Auris Nasus Larynx</t>
  </si>
  <si>
    <t>0385-8146</t>
  </si>
  <si>
    <t>因收錄在期刊套裝中，故訂購價格為平均套裝刊價</t>
  </si>
  <si>
    <t xml:space="preserve">American Journal of Otolaryngology--Head and Neck Medicine and Surgery </t>
  </si>
  <si>
    <t>0196-0709</t>
  </si>
  <si>
    <t>European Annals of Otorhinolaryngology, Head and Neck Diseases</t>
  </si>
  <si>
    <t>1879-7296</t>
  </si>
  <si>
    <t>Journal of Voice</t>
  </si>
  <si>
    <t>0892-1997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</si>
  <si>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</si>
  <si>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</si>
  <si>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</si>
  <si>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</si>
  <si>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</si>
  <si>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</si>
  <si>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</si>
  <si>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</si>
  <si>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</si>
  <si>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</si>
  <si>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</si>
  <si>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</si>
  <si>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</si>
  <si>
    <t>2020年訂購價格</t>
  </si>
  <si>
    <t>2019年全文點閱篇次</t>
  </si>
  <si>
    <t>2019年平均每篇全文點閱金額</t>
  </si>
  <si>
    <t>2019年
Impact Factor</t>
  </si>
  <si>
    <t>2168-6181</t>
  </si>
  <si>
    <t>2020年刪訂之期刊</t>
  </si>
  <si>
    <t>2020年改為單本訂購</t>
  </si>
  <si>
    <t>European Archives of Oto-rhino-laryngology</t>
  </si>
  <si>
    <t>*本表為2021年貴 科所訂購期刊，依「2019 Impact Facotr」多寡排序。</t>
  </si>
  <si>
    <t>2022年期刊訂購，請勾選</t>
  </si>
  <si>
    <t>2021年訂購價格</t>
  </si>
  <si>
    <t>2021年1-6月全文點閱篇次</t>
  </si>
  <si>
    <t>2020年全文點閱篇次</t>
  </si>
  <si>
    <t>2021年1-6月平均每篇全文點閱金額</t>
  </si>
  <si>
    <t>2020年平均每篇全文點閱金額</t>
  </si>
  <si>
    <t>建議換刊或刪訂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</si>
</sst>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??_);_(@_)"/>
    <numFmt numFmtId="178" formatCode="0_ "/>
    <numFmt numFmtId="179" formatCode="0.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_-;\-* #,##0.0_-;_-* &quot;-&quot;?_-;_-@_-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1"/>
      <color indexed="8"/>
      <name val="新細明體"/>
      <family val="1"/>
    </font>
    <font>
      <b/>
      <sz val="11"/>
      <color indexed="10"/>
      <name val="新細明體"/>
      <family val="1"/>
    </font>
    <font>
      <sz val="11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  <font>
      <b/>
      <sz val="12"/>
      <color rgb="FFFF0000"/>
      <name val="Calibri"/>
      <family val="1"/>
    </font>
    <font>
      <sz val="11"/>
      <color theme="1"/>
      <name val="新細明體"/>
      <family val="1"/>
    </font>
    <font>
      <b/>
      <sz val="11"/>
      <color rgb="FFFF0000"/>
      <name val="新細明體"/>
      <family val="1"/>
    </font>
    <font>
      <b/>
      <sz val="11"/>
      <color rgb="FFFF0000"/>
      <name val="Calibri"/>
      <family val="1"/>
    </font>
    <font>
      <sz val="11"/>
      <color theme="1"/>
      <name val="Calibri"/>
      <family val="1"/>
    </font>
    <font>
      <sz val="12"/>
      <color rgb="FFFF0000"/>
      <name val="新細明體"/>
      <family val="1"/>
    </font>
    <font>
      <sz val="11"/>
      <color rgb="FFFF0000"/>
      <name val="新細明體"/>
      <family val="1"/>
    </font>
    <font>
      <sz val="11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4" borderId="10" xfId="33" applyFont="1" applyFill="1" applyBorder="1" applyAlignment="1">
      <alignment horizontal="center" vertical="center" wrapText="1"/>
      <protection/>
    </xf>
    <xf numFmtId="0" fontId="4" fillId="3" borderId="10" xfId="33" applyFont="1" applyFill="1" applyBorder="1" applyAlignment="1">
      <alignment horizontal="center" vertical="center" wrapText="1"/>
      <protection/>
    </xf>
    <xf numFmtId="0" fontId="4" fillId="7" borderId="10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vertical="center" wrapText="1"/>
      <protection/>
    </xf>
    <xf numFmtId="0" fontId="2" fillId="0" borderId="10" xfId="33" applyBorder="1" applyAlignment="1">
      <alignment horizontal="center" vertical="center"/>
      <protection/>
    </xf>
    <xf numFmtId="0" fontId="2" fillId="0" borderId="10" xfId="33" applyFill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176" fontId="0" fillId="4" borderId="10" xfId="34" applyNumberFormat="1" applyFont="1" applyFill="1" applyBorder="1" applyAlignment="1">
      <alignment horizontal="center" vertical="center"/>
    </xf>
    <xf numFmtId="177" fontId="0" fillId="4" borderId="10" xfId="34" applyNumberFormat="1" applyFont="1" applyFill="1" applyBorder="1" applyAlignment="1">
      <alignment horizontal="center" vertical="center"/>
    </xf>
    <xf numFmtId="176" fontId="0" fillId="4" borderId="10" xfId="34" applyNumberFormat="1" applyFont="1" applyFill="1" applyBorder="1" applyAlignment="1">
      <alignment vertical="center"/>
    </xf>
    <xf numFmtId="0" fontId="2" fillId="3" borderId="10" xfId="33" applyNumberFormat="1" applyFill="1" applyBorder="1" applyAlignment="1">
      <alignment horizontal="center" vertical="center"/>
      <protection/>
    </xf>
    <xf numFmtId="0" fontId="0" fillId="3" borderId="10" xfId="0" applyFill="1" applyBorder="1" applyAlignment="1">
      <alignment vertical="center"/>
    </xf>
    <xf numFmtId="178" fontId="2" fillId="7" borderId="10" xfId="33" applyNumberFormat="1" applyFill="1" applyBorder="1" applyAlignment="1">
      <alignment horizontal="center" vertical="center"/>
      <protection/>
    </xf>
    <xf numFmtId="0" fontId="46" fillId="0" borderId="10" xfId="33" applyFont="1" applyFill="1" applyBorder="1" applyAlignment="1">
      <alignment vertical="center" wrapText="1"/>
      <protection/>
    </xf>
    <xf numFmtId="0" fontId="46" fillId="0" borderId="10" xfId="33" applyFont="1" applyBorder="1" applyAlignment="1">
      <alignment horizontal="center" vertical="center"/>
      <protection/>
    </xf>
    <xf numFmtId="0" fontId="46" fillId="0" borderId="10" xfId="33" applyFont="1" applyFill="1" applyBorder="1" applyAlignment="1">
      <alignment horizontal="center" vertical="center"/>
      <protection/>
    </xf>
    <xf numFmtId="0" fontId="47" fillId="0" borderId="10" xfId="0" applyNumberFormat="1" applyFont="1" applyBorder="1" applyAlignment="1">
      <alignment horizontal="center" vertical="center"/>
    </xf>
    <xf numFmtId="176" fontId="47" fillId="4" borderId="10" xfId="34" applyNumberFormat="1" applyFont="1" applyFill="1" applyBorder="1" applyAlignment="1">
      <alignment horizontal="center" vertical="center"/>
    </xf>
    <xf numFmtId="177" fontId="47" fillId="4" borderId="10" xfId="34" applyNumberFormat="1" applyFont="1" applyFill="1" applyBorder="1" applyAlignment="1">
      <alignment horizontal="center" vertical="center"/>
    </xf>
    <xf numFmtId="176" fontId="47" fillId="4" borderId="10" xfId="34" applyNumberFormat="1" applyFont="1" applyFill="1" applyBorder="1" applyAlignment="1">
      <alignment vertical="center"/>
    </xf>
    <xf numFmtId="0" fontId="46" fillId="3" borderId="10" xfId="33" applyNumberFormat="1" applyFont="1" applyFill="1" applyBorder="1" applyAlignment="1">
      <alignment horizontal="center" vertical="center"/>
      <protection/>
    </xf>
    <xf numFmtId="0" fontId="47" fillId="3" borderId="10" xfId="0" applyFont="1" applyFill="1" applyBorder="1" applyAlignment="1">
      <alignment vertical="center"/>
    </xf>
    <xf numFmtId="178" fontId="46" fillId="7" borderId="10" xfId="33" applyNumberFormat="1" applyFont="1" applyFill="1" applyBorder="1" applyAlignment="1">
      <alignment horizontal="center" vertical="center"/>
      <protection/>
    </xf>
    <xf numFmtId="43" fontId="2" fillId="7" borderId="10" xfId="33" applyNumberFormat="1" applyFill="1" applyBorder="1" applyAlignment="1">
      <alignment horizontal="center" vertical="center"/>
      <protection/>
    </xf>
    <xf numFmtId="0" fontId="4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6" fontId="0" fillId="4" borderId="11" xfId="34" applyNumberFormat="1" applyFont="1" applyFill="1" applyBorder="1" applyAlignment="1">
      <alignment horizontal="center" vertical="center"/>
    </xf>
    <xf numFmtId="0" fontId="1" fillId="0" borderId="10" xfId="33" applyFont="1" applyFill="1" applyBorder="1" applyAlignment="1">
      <alignment horizontal="center" vertical="center" wrapText="1"/>
      <protection/>
    </xf>
    <xf numFmtId="179" fontId="2" fillId="0" borderId="10" xfId="33" applyNumberFormat="1" applyFill="1" applyBorder="1" applyAlignment="1">
      <alignment horizontal="center" vertical="center"/>
      <protection/>
    </xf>
    <xf numFmtId="177" fontId="0" fillId="4" borderId="11" xfId="34" applyNumberFormat="1" applyFont="1" applyFill="1" applyBorder="1" applyAlignment="1">
      <alignment horizontal="center" vertical="center"/>
    </xf>
    <xf numFmtId="178" fontId="2" fillId="7" borderId="11" xfId="33" applyNumberFormat="1" applyFill="1" applyBorder="1" applyAlignment="1">
      <alignment horizontal="center" vertical="center"/>
      <protection/>
    </xf>
    <xf numFmtId="176" fontId="0" fillId="4" borderId="10" xfId="34" applyNumberFormat="1" applyFont="1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1" fontId="0" fillId="3" borderId="10" xfId="0" applyNumberFormat="1" applyFill="1" applyBorder="1" applyAlignment="1">
      <alignment vertical="center"/>
    </xf>
    <xf numFmtId="176" fontId="0" fillId="4" borderId="10" xfId="0" applyNumberFormat="1" applyFill="1" applyBorder="1" applyAlignment="1">
      <alignment vertical="center"/>
    </xf>
    <xf numFmtId="177" fontId="0" fillId="4" borderId="1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33" applyAlignment="1">
      <alignment horizontal="left" vertical="center"/>
      <protection/>
    </xf>
    <xf numFmtId="0" fontId="2" fillId="0" borderId="0" xfId="33">
      <alignment vertical="center"/>
      <protection/>
    </xf>
    <xf numFmtId="0" fontId="2" fillId="0" borderId="0" xfId="33" applyAlignment="1">
      <alignment horizontal="center" vertical="center"/>
      <protection/>
    </xf>
    <xf numFmtId="0" fontId="5" fillId="0" borderId="0" xfId="33" applyFont="1" applyFill="1">
      <alignment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0" fontId="2" fillId="0" borderId="12" xfId="33" applyBorder="1">
      <alignment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3" xfId="33" applyBorder="1" applyAlignment="1">
      <alignment vertical="center" wrapText="1"/>
      <protection/>
    </xf>
    <xf numFmtId="0" fontId="2" fillId="0" borderId="14" xfId="33" applyBorder="1">
      <alignment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2" xfId="33" applyBorder="1" applyAlignment="1">
      <alignment vertical="center" wrapText="1"/>
      <protection/>
    </xf>
    <xf numFmtId="0" fontId="2" fillId="0" borderId="0" xfId="33" applyAlignment="1">
      <alignment horizontal="left"/>
      <protection/>
    </xf>
    <xf numFmtId="176" fontId="4" fillId="4" borderId="10" xfId="34" applyNumberFormat="1" applyFont="1" applyFill="1" applyBorder="1" applyAlignment="1">
      <alignment horizontal="center" vertical="center" wrapText="1"/>
    </xf>
    <xf numFmtId="0" fontId="4" fillId="3" borderId="10" xfId="33" applyFont="1" applyFill="1" applyBorder="1" applyAlignment="1">
      <alignment horizontal="center" vertical="center" wrapText="1"/>
      <protection/>
    </xf>
    <xf numFmtId="0" fontId="4" fillId="7" borderId="10" xfId="33" applyFont="1" applyFill="1" applyBorder="1" applyAlignment="1">
      <alignment horizontal="center" vertical="center" wrapText="1"/>
      <protection/>
    </xf>
    <xf numFmtId="0" fontId="0" fillId="0" borderId="10" xfId="0" applyNumberFormat="1" applyBorder="1" applyAlignment="1">
      <alignment horizontal="center" vertical="center"/>
    </xf>
    <xf numFmtId="0" fontId="48" fillId="0" borderId="10" xfId="33" applyFont="1" applyFill="1" applyBorder="1" applyAlignment="1">
      <alignment horizontal="center" vertical="center" wrapText="1"/>
      <protection/>
    </xf>
    <xf numFmtId="178" fontId="49" fillId="7" borderId="11" xfId="33" applyNumberFormat="1" applyFont="1" applyFill="1" applyBorder="1" applyAlignment="1">
      <alignment horizontal="center" vertical="center"/>
      <protection/>
    </xf>
    <xf numFmtId="178" fontId="49" fillId="7" borderId="10" xfId="33" applyNumberFormat="1" applyFont="1" applyFill="1" applyBorder="1" applyAlignment="1">
      <alignment horizontal="center" vertical="center"/>
      <protection/>
    </xf>
    <xf numFmtId="0" fontId="50" fillId="0" borderId="10" xfId="0" applyFont="1" applyBorder="1" applyAlignment="1">
      <alignment vertical="center" wrapText="1"/>
    </xf>
    <xf numFmtId="0" fontId="51" fillId="0" borderId="0" xfId="0" applyFont="1" applyAlignment="1">
      <alignment/>
    </xf>
    <xf numFmtId="0" fontId="2" fillId="0" borderId="10" xfId="33" applyBorder="1" applyAlignment="1">
      <alignment horizontal="center" vertical="center" wrapText="1"/>
      <protection/>
    </xf>
    <xf numFmtId="0" fontId="2" fillId="0" borderId="12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2" xfId="33" applyBorder="1" applyAlignment="1">
      <alignment vertical="center" wrapText="1"/>
      <protection/>
    </xf>
    <xf numFmtId="0" fontId="2" fillId="0" borderId="13" xfId="33" applyBorder="1" applyAlignment="1">
      <alignment vertical="center" wrapText="1"/>
      <protection/>
    </xf>
    <xf numFmtId="0" fontId="2" fillId="0" borderId="14" xfId="33" applyBorder="1" applyAlignment="1">
      <alignment vertical="center" wrapText="1"/>
      <protection/>
    </xf>
    <xf numFmtId="178" fontId="52" fillId="7" borderId="10" xfId="33" applyNumberFormat="1" applyFont="1" applyFill="1" applyBorder="1" applyAlignment="1">
      <alignment horizontal="center" vertical="center"/>
      <protection/>
    </xf>
    <xf numFmtId="0" fontId="53" fillId="0" borderId="10" xfId="33" applyFont="1" applyFill="1" applyBorder="1" applyAlignment="1">
      <alignment vertical="center" wrapText="1"/>
      <protection/>
    </xf>
    <xf numFmtId="0" fontId="53" fillId="0" borderId="10" xfId="33" applyFont="1" applyFill="1" applyBorder="1" applyAlignment="1">
      <alignment horizontal="center" vertical="center" wrapText="1"/>
      <protection/>
    </xf>
    <xf numFmtId="0" fontId="53" fillId="0" borderId="10" xfId="33" applyFont="1" applyFill="1" applyBorder="1" applyAlignment="1">
      <alignment horizontal="center" vertical="center"/>
      <protection/>
    </xf>
    <xf numFmtId="179" fontId="53" fillId="0" borderId="10" xfId="33" applyNumberFormat="1" applyFont="1" applyFill="1" applyBorder="1" applyAlignment="1">
      <alignment horizontal="center" vertical="center"/>
      <protection/>
    </xf>
    <xf numFmtId="176" fontId="54" fillId="4" borderId="11" xfId="34" applyNumberFormat="1" applyFont="1" applyFill="1" applyBorder="1" applyAlignment="1">
      <alignment horizontal="center" vertical="center"/>
    </xf>
    <xf numFmtId="177" fontId="54" fillId="4" borderId="10" xfId="34" applyNumberFormat="1" applyFont="1" applyFill="1" applyBorder="1" applyAlignment="1">
      <alignment horizontal="center" vertical="center"/>
    </xf>
    <xf numFmtId="176" fontId="54" fillId="4" borderId="10" xfId="34" applyNumberFormat="1" applyFont="1" applyFill="1" applyBorder="1" applyAlignment="1">
      <alignment vertical="center"/>
    </xf>
    <xf numFmtId="0" fontId="53" fillId="3" borderId="11" xfId="33" applyNumberFormat="1" applyFont="1" applyFill="1" applyBorder="1" applyAlignment="1">
      <alignment horizontal="center" vertical="center"/>
      <protection/>
    </xf>
    <xf numFmtId="0" fontId="54" fillId="3" borderId="10" xfId="0" applyFont="1" applyFill="1" applyBorder="1" applyAlignment="1">
      <alignment vertical="center"/>
    </xf>
    <xf numFmtId="178" fontId="53" fillId="7" borderId="10" xfId="33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indexed="45"/>
      </font>
    </dxf>
    <dxf>
      <font>
        <color rgb="FFFF99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31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V8" sqref="V8"/>
    </sheetView>
  </sheetViews>
  <sheetFormatPr defaultColWidth="9.00390625" defaultRowHeight="15.75"/>
  <cols>
    <col min="1" max="1" width="5.875" style="0" customWidth="1"/>
    <col min="2" max="2" width="27.75390625" style="0" customWidth="1"/>
    <col min="3" max="3" width="10.125" style="3" customWidth="1"/>
    <col min="4" max="4" width="5.75390625" style="0" bestFit="1" customWidth="1"/>
    <col min="5" max="5" width="7.50390625" style="0" hidden="1" customWidth="1"/>
    <col min="6" max="6" width="6.75390625" style="0" bestFit="1" customWidth="1"/>
    <col min="7" max="7" width="8.625" style="0" hidden="1" customWidth="1"/>
    <col min="8" max="8" width="10.625" style="0" hidden="1" customWidth="1"/>
    <col min="9" max="9" width="8.75390625" style="0" customWidth="1"/>
    <col min="10" max="10" width="9.125" style="0" customWidth="1"/>
    <col min="11" max="11" width="9.625" style="0" customWidth="1"/>
    <col min="12" max="13" width="7.50390625" style="0" hidden="1" customWidth="1"/>
    <col min="14" max="16" width="7.50390625" style="0" customWidth="1"/>
    <col min="17" max="18" width="7.50390625" style="3" hidden="1" customWidth="1"/>
    <col min="19" max="21" width="7.50390625" style="3" customWidth="1"/>
    <col min="22" max="22" width="15.125" style="0" customWidth="1"/>
  </cols>
  <sheetData>
    <row r="1" spans="1:22" ht="16.5">
      <c r="A1" s="1" t="s">
        <v>62</v>
      </c>
      <c r="B1" s="2"/>
      <c r="E1" s="3"/>
      <c r="F1" s="3"/>
      <c r="L1" s="3"/>
      <c r="M1" s="3"/>
      <c r="N1" s="3"/>
      <c r="O1" s="3"/>
      <c r="P1" s="3"/>
      <c r="V1" s="2"/>
    </row>
    <row r="2" spans="1:22" ht="71.25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57</v>
      </c>
      <c r="G2" s="6" t="s">
        <v>5</v>
      </c>
      <c r="H2" s="6" t="s">
        <v>6</v>
      </c>
      <c r="I2" s="6" t="s">
        <v>7</v>
      </c>
      <c r="J2" s="59" t="s">
        <v>54</v>
      </c>
      <c r="K2" s="59" t="s">
        <v>64</v>
      </c>
      <c r="L2" s="7" t="s">
        <v>8</v>
      </c>
      <c r="M2" s="7" t="s">
        <v>9</v>
      </c>
      <c r="N2" s="60" t="s">
        <v>55</v>
      </c>
      <c r="O2" s="60" t="s">
        <v>66</v>
      </c>
      <c r="P2" s="60" t="s">
        <v>65</v>
      </c>
      <c r="Q2" s="8" t="s">
        <v>10</v>
      </c>
      <c r="R2" s="8" t="s">
        <v>11</v>
      </c>
      <c r="S2" s="61" t="s">
        <v>56</v>
      </c>
      <c r="T2" s="61" t="s">
        <v>68</v>
      </c>
      <c r="U2" s="61" t="s">
        <v>67</v>
      </c>
      <c r="V2" s="4" t="s">
        <v>12</v>
      </c>
    </row>
    <row r="3" spans="1:22" ht="43.5" customHeight="1">
      <c r="A3" s="4"/>
      <c r="B3" s="9" t="s">
        <v>13</v>
      </c>
      <c r="C3" s="10" t="s">
        <v>58</v>
      </c>
      <c r="D3" s="11" t="s">
        <v>14</v>
      </c>
      <c r="E3" s="12">
        <v>3.502</v>
      </c>
      <c r="F3" s="12">
        <v>3.848</v>
      </c>
      <c r="G3" s="13">
        <v>20682</v>
      </c>
      <c r="H3" s="14">
        <v>19975</v>
      </c>
      <c r="I3" s="15">
        <v>20688</v>
      </c>
      <c r="J3" s="15">
        <v>22909</v>
      </c>
      <c r="K3" s="15">
        <v>22909</v>
      </c>
      <c r="L3" s="16">
        <v>296</v>
      </c>
      <c r="M3" s="17">
        <v>369</v>
      </c>
      <c r="N3" s="17">
        <v>291</v>
      </c>
      <c r="O3" s="17">
        <v>271</v>
      </c>
      <c r="P3" s="17">
        <v>136</v>
      </c>
      <c r="Q3" s="18">
        <f aca="true" t="shared" si="0" ref="Q3:T7">G3/L3</f>
        <v>69.87162162162163</v>
      </c>
      <c r="R3" s="18">
        <f t="shared" si="0"/>
        <v>54.13279132791328</v>
      </c>
      <c r="S3" s="18">
        <f t="shared" si="0"/>
        <v>71.09278350515464</v>
      </c>
      <c r="T3" s="18">
        <f t="shared" si="0"/>
        <v>84.5350553505535</v>
      </c>
      <c r="U3" s="18">
        <f aca="true" t="shared" si="1" ref="U3:U8">K3*0.5/P3</f>
        <v>84.22426470588235</v>
      </c>
      <c r="V3" s="4"/>
    </row>
    <row r="4" spans="1:22" ht="33.75" customHeight="1">
      <c r="A4" s="4"/>
      <c r="B4" s="9" t="s">
        <v>20</v>
      </c>
      <c r="C4" s="10" t="s">
        <v>21</v>
      </c>
      <c r="D4" s="11" t="s">
        <v>14</v>
      </c>
      <c r="E4" s="12">
        <v>2.442</v>
      </c>
      <c r="F4" s="12">
        <v>2.538</v>
      </c>
      <c r="G4" s="13">
        <v>88994</v>
      </c>
      <c r="H4" s="14">
        <v>85190</v>
      </c>
      <c r="I4" s="15">
        <v>92591</v>
      </c>
      <c r="J4" s="15">
        <v>98388</v>
      </c>
      <c r="K4" s="15">
        <v>91669</v>
      </c>
      <c r="L4" s="16">
        <v>347</v>
      </c>
      <c r="M4" s="17">
        <v>237</v>
      </c>
      <c r="N4" s="17">
        <v>328</v>
      </c>
      <c r="O4" s="17">
        <v>274</v>
      </c>
      <c r="P4" s="17">
        <v>82</v>
      </c>
      <c r="Q4" s="18">
        <f t="shared" si="0"/>
        <v>256.46685878962535</v>
      </c>
      <c r="R4" s="18">
        <f t="shared" si="0"/>
        <v>359.45147679324896</v>
      </c>
      <c r="S4" s="18">
        <f t="shared" si="0"/>
        <v>282.2896341463415</v>
      </c>
      <c r="T4" s="18">
        <f t="shared" si="0"/>
        <v>359.08029197080293</v>
      </c>
      <c r="U4" s="18">
        <f t="shared" si="1"/>
        <v>558.9573170731708</v>
      </c>
      <c r="V4" s="4"/>
    </row>
    <row r="5" spans="1:22" ht="24" customHeight="1">
      <c r="A5" s="4"/>
      <c r="B5" s="9" t="s">
        <v>24</v>
      </c>
      <c r="C5" s="10" t="s">
        <v>25</v>
      </c>
      <c r="D5" s="11" t="s">
        <v>14</v>
      </c>
      <c r="E5" s="12">
        <v>2.343</v>
      </c>
      <c r="F5" s="12">
        <v>2.465</v>
      </c>
      <c r="G5" s="13">
        <v>32230</v>
      </c>
      <c r="H5" s="14">
        <v>30853</v>
      </c>
      <c r="I5" s="15">
        <v>33533</v>
      </c>
      <c r="J5" s="15">
        <v>35632</v>
      </c>
      <c r="K5" s="15">
        <v>33199</v>
      </c>
      <c r="L5" s="16">
        <v>389</v>
      </c>
      <c r="M5" s="17">
        <v>212</v>
      </c>
      <c r="N5" s="17">
        <v>434</v>
      </c>
      <c r="O5" s="17">
        <v>299</v>
      </c>
      <c r="P5" s="17">
        <v>180</v>
      </c>
      <c r="Q5" s="18">
        <f t="shared" si="0"/>
        <v>82.85347043701799</v>
      </c>
      <c r="R5" s="18">
        <f t="shared" si="0"/>
        <v>145.53301886792454</v>
      </c>
      <c r="S5" s="18">
        <f t="shared" si="0"/>
        <v>77.26497695852535</v>
      </c>
      <c r="T5" s="18">
        <f t="shared" si="0"/>
        <v>119.17056856187291</v>
      </c>
      <c r="U5" s="18">
        <f t="shared" si="1"/>
        <v>92.21944444444445</v>
      </c>
      <c r="V5" s="4"/>
    </row>
    <row r="6" spans="1:22" ht="33.75" customHeight="1">
      <c r="A6" s="4"/>
      <c r="B6" s="9" t="s">
        <v>18</v>
      </c>
      <c r="C6" s="10" t="s">
        <v>19</v>
      </c>
      <c r="D6" s="11" t="s">
        <v>14</v>
      </c>
      <c r="E6" s="12">
        <v>2.377</v>
      </c>
      <c r="F6" s="12">
        <v>2.197</v>
      </c>
      <c r="G6" s="13">
        <v>95841</v>
      </c>
      <c r="H6" s="14">
        <v>91744</v>
      </c>
      <c r="I6" s="15">
        <v>99714</v>
      </c>
      <c r="J6" s="15">
        <v>105958</v>
      </c>
      <c r="K6" s="15">
        <v>98721</v>
      </c>
      <c r="L6" s="16">
        <v>73</v>
      </c>
      <c r="M6" s="17">
        <v>72</v>
      </c>
      <c r="N6" s="17">
        <v>125</v>
      </c>
      <c r="O6" s="17">
        <v>98</v>
      </c>
      <c r="P6" s="17">
        <v>40</v>
      </c>
      <c r="Q6" s="18">
        <f t="shared" si="0"/>
        <v>1312.890410958904</v>
      </c>
      <c r="R6" s="18">
        <f t="shared" si="0"/>
        <v>1274.2222222222222</v>
      </c>
      <c r="S6" s="18">
        <f t="shared" si="0"/>
        <v>797.712</v>
      </c>
      <c r="T6" s="18">
        <f t="shared" si="0"/>
        <v>1081.204081632653</v>
      </c>
      <c r="U6" s="18">
        <f t="shared" si="1"/>
        <v>1234.0125</v>
      </c>
      <c r="V6" s="4"/>
    </row>
    <row r="7" spans="1:22" ht="68.25" customHeight="1">
      <c r="A7" s="4"/>
      <c r="B7" s="9" t="s">
        <v>39</v>
      </c>
      <c r="C7" s="10" t="s">
        <v>40</v>
      </c>
      <c r="D7" s="11" t="s">
        <v>14</v>
      </c>
      <c r="E7" s="12">
        <v>1.453</v>
      </c>
      <c r="F7" s="12">
        <v>1.903</v>
      </c>
      <c r="G7" s="13">
        <v>808</v>
      </c>
      <c r="H7" s="14">
        <v>827</v>
      </c>
      <c r="I7" s="15">
        <v>907.95</v>
      </c>
      <c r="J7" s="15">
        <v>889</v>
      </c>
      <c r="K7" s="15">
        <v>861</v>
      </c>
      <c r="L7" s="16">
        <v>138</v>
      </c>
      <c r="M7" s="17">
        <v>126</v>
      </c>
      <c r="N7" s="17">
        <v>60</v>
      </c>
      <c r="O7" s="17">
        <v>81</v>
      </c>
      <c r="P7" s="17">
        <v>43</v>
      </c>
      <c r="Q7" s="18">
        <f t="shared" si="0"/>
        <v>5.855072463768116</v>
      </c>
      <c r="R7" s="18">
        <f t="shared" si="0"/>
        <v>6.563492063492063</v>
      </c>
      <c r="S7" s="18">
        <f t="shared" si="0"/>
        <v>15.1325</v>
      </c>
      <c r="T7" s="18">
        <f t="shared" si="0"/>
        <v>10.975308641975309</v>
      </c>
      <c r="U7" s="18">
        <f t="shared" si="1"/>
        <v>10.011627906976743</v>
      </c>
      <c r="V7" s="31" t="s">
        <v>34</v>
      </c>
    </row>
    <row r="8" spans="1:22" s="67" customFormat="1" ht="33.75" customHeight="1">
      <c r="A8" s="63"/>
      <c r="B8" s="76" t="s">
        <v>61</v>
      </c>
      <c r="C8" s="77" t="s">
        <v>26</v>
      </c>
      <c r="D8" s="78" t="s">
        <v>14</v>
      </c>
      <c r="E8" s="79">
        <v>1.75</v>
      </c>
      <c r="F8" s="79">
        <v>1.809</v>
      </c>
      <c r="G8" s="80"/>
      <c r="H8" s="81">
        <v>251206</v>
      </c>
      <c r="I8" s="82">
        <v>243946</v>
      </c>
      <c r="J8" s="82">
        <v>223043</v>
      </c>
      <c r="K8" s="82">
        <v>235275</v>
      </c>
      <c r="L8" s="83"/>
      <c r="M8" s="84">
        <v>179</v>
      </c>
      <c r="N8" s="84">
        <v>152</v>
      </c>
      <c r="O8" s="84">
        <v>184</v>
      </c>
      <c r="P8" s="84">
        <v>113</v>
      </c>
      <c r="Q8" s="64"/>
      <c r="R8" s="65">
        <f>H8/M8</f>
        <v>1403.3854748603353</v>
      </c>
      <c r="S8" s="85">
        <f>I8/N8</f>
        <v>1604.907894736842</v>
      </c>
      <c r="T8" s="75">
        <f>J8/O8</f>
        <v>1212.1902173913043</v>
      </c>
      <c r="U8" s="75">
        <f t="shared" si="1"/>
        <v>1041.0398230088495</v>
      </c>
      <c r="V8" s="66" t="s">
        <v>69</v>
      </c>
    </row>
    <row r="9" spans="1:22" ht="36" customHeight="1">
      <c r="A9" s="4"/>
      <c r="B9" s="9" t="s">
        <v>27</v>
      </c>
      <c r="C9" s="33" t="s">
        <v>28</v>
      </c>
      <c r="D9" s="11" t="s">
        <v>14</v>
      </c>
      <c r="E9" s="34">
        <v>1.62</v>
      </c>
      <c r="F9" s="34">
        <v>1.791</v>
      </c>
      <c r="G9" s="32"/>
      <c r="H9" s="35"/>
      <c r="I9" s="35"/>
      <c r="J9" s="35"/>
      <c r="K9" s="35"/>
      <c r="L9" s="16">
        <v>27</v>
      </c>
      <c r="M9" s="17">
        <v>28</v>
      </c>
      <c r="N9" s="17">
        <v>52</v>
      </c>
      <c r="O9" s="17">
        <v>28</v>
      </c>
      <c r="P9" s="17">
        <v>0</v>
      </c>
      <c r="Q9" s="36"/>
      <c r="R9" s="36"/>
      <c r="S9" s="36"/>
      <c r="T9" s="36"/>
      <c r="U9" s="36"/>
      <c r="V9" s="31"/>
    </row>
    <row r="10" spans="1:22" ht="56.25" customHeight="1">
      <c r="A10" s="4"/>
      <c r="B10" s="9" t="s">
        <v>29</v>
      </c>
      <c r="C10" s="33" t="s">
        <v>30</v>
      </c>
      <c r="D10" s="11" t="s">
        <v>14</v>
      </c>
      <c r="E10" s="12">
        <v>1.293</v>
      </c>
      <c r="F10" s="12">
        <v>1.607</v>
      </c>
      <c r="G10" s="37">
        <v>79281</v>
      </c>
      <c r="H10" s="13">
        <v>13872</v>
      </c>
      <c r="I10" s="15">
        <v>11077.33</v>
      </c>
      <c r="J10" s="15">
        <v>11602</v>
      </c>
      <c r="K10" s="15">
        <v>11427</v>
      </c>
      <c r="L10" s="38">
        <v>15</v>
      </c>
      <c r="M10" s="17">
        <v>66</v>
      </c>
      <c r="N10" s="39">
        <v>13</v>
      </c>
      <c r="O10" s="39">
        <v>34</v>
      </c>
      <c r="P10" s="39">
        <v>16</v>
      </c>
      <c r="Q10" s="18">
        <f aca="true" t="shared" si="2" ref="Q10:T13">G10/L10</f>
        <v>5285.4</v>
      </c>
      <c r="R10" s="18">
        <f t="shared" si="2"/>
        <v>210.1818181818182</v>
      </c>
      <c r="S10" s="18">
        <f t="shared" si="2"/>
        <v>852.1023076923077</v>
      </c>
      <c r="T10" s="18">
        <f t="shared" si="2"/>
        <v>341.2352941176471</v>
      </c>
      <c r="U10" s="18">
        <f>K10*0.5/P10</f>
        <v>357.09375</v>
      </c>
      <c r="V10" s="31" t="s">
        <v>31</v>
      </c>
    </row>
    <row r="11" spans="1:22" ht="33">
      <c r="A11" s="4"/>
      <c r="B11" s="9" t="s">
        <v>32</v>
      </c>
      <c r="C11" s="10" t="s">
        <v>33</v>
      </c>
      <c r="D11" s="11" t="s">
        <v>14</v>
      </c>
      <c r="E11" s="12">
        <v>1.444</v>
      </c>
      <c r="F11" s="12">
        <v>1.436</v>
      </c>
      <c r="G11" s="13">
        <v>808</v>
      </c>
      <c r="H11" s="14">
        <v>827</v>
      </c>
      <c r="I11" s="15">
        <v>907.88</v>
      </c>
      <c r="J11" s="15">
        <v>25699.843399999998</v>
      </c>
      <c r="K11" s="15">
        <v>21159.04896</v>
      </c>
      <c r="L11" s="16">
        <v>119</v>
      </c>
      <c r="M11" s="17">
        <v>129</v>
      </c>
      <c r="N11" s="17">
        <v>67</v>
      </c>
      <c r="O11" s="17">
        <v>59</v>
      </c>
      <c r="P11" s="17">
        <v>37</v>
      </c>
      <c r="Q11" s="18">
        <f t="shared" si="2"/>
        <v>6.7899159663865545</v>
      </c>
      <c r="R11" s="18">
        <f t="shared" si="2"/>
        <v>6.410852713178294</v>
      </c>
      <c r="S11" s="18">
        <f t="shared" si="2"/>
        <v>13.55044776119403</v>
      </c>
      <c r="T11" s="18">
        <f t="shared" si="2"/>
        <v>435.5905661016949</v>
      </c>
      <c r="U11" s="18">
        <f>K11*0.5/P11</f>
        <v>285.93309405405404</v>
      </c>
      <c r="V11" s="31" t="s">
        <v>60</v>
      </c>
    </row>
    <row r="12" spans="1:22" ht="66" customHeight="1">
      <c r="A12" s="4"/>
      <c r="B12" s="9" t="s">
        <v>35</v>
      </c>
      <c r="C12" s="10" t="s">
        <v>36</v>
      </c>
      <c r="D12" s="11" t="s">
        <v>14</v>
      </c>
      <c r="E12" s="12">
        <v>0.932</v>
      </c>
      <c r="F12" s="12">
        <v>1.267</v>
      </c>
      <c r="G12" s="13">
        <v>808</v>
      </c>
      <c r="H12" s="14">
        <v>827</v>
      </c>
      <c r="I12" s="15">
        <v>907.95</v>
      </c>
      <c r="J12" s="15">
        <v>889</v>
      </c>
      <c r="K12" s="15">
        <v>861</v>
      </c>
      <c r="L12" s="16">
        <v>82</v>
      </c>
      <c r="M12" s="17">
        <v>84</v>
      </c>
      <c r="N12" s="17">
        <v>76</v>
      </c>
      <c r="O12" s="17">
        <v>40</v>
      </c>
      <c r="P12" s="17">
        <v>44</v>
      </c>
      <c r="Q12" s="18">
        <f t="shared" si="2"/>
        <v>9.853658536585366</v>
      </c>
      <c r="R12" s="18">
        <f t="shared" si="2"/>
        <v>9.845238095238095</v>
      </c>
      <c r="S12" s="18">
        <f t="shared" si="2"/>
        <v>11.94671052631579</v>
      </c>
      <c r="T12" s="18">
        <f t="shared" si="2"/>
        <v>22.225</v>
      </c>
      <c r="U12" s="18">
        <f>K12*0.5/P12</f>
        <v>9.784090909090908</v>
      </c>
      <c r="V12" s="31" t="s">
        <v>34</v>
      </c>
    </row>
    <row r="13" spans="1:22" ht="70.5" customHeight="1">
      <c r="A13" s="4"/>
      <c r="B13" s="9" t="s">
        <v>37</v>
      </c>
      <c r="C13" s="33" t="s">
        <v>38</v>
      </c>
      <c r="D13" s="11" t="s">
        <v>14</v>
      </c>
      <c r="E13" s="62">
        <v>1.318</v>
      </c>
      <c r="F13" s="62">
        <v>1.105</v>
      </c>
      <c r="G13" s="40">
        <v>808</v>
      </c>
      <c r="H13" s="41">
        <v>827</v>
      </c>
      <c r="I13" s="15">
        <v>907.95</v>
      </c>
      <c r="J13" s="15">
        <v>889</v>
      </c>
      <c r="K13" s="15">
        <v>861</v>
      </c>
      <c r="L13" s="38">
        <v>25</v>
      </c>
      <c r="M13" s="17">
        <v>64</v>
      </c>
      <c r="N13" s="17">
        <v>46</v>
      </c>
      <c r="O13" s="17">
        <v>47</v>
      </c>
      <c r="P13" s="17">
        <v>45</v>
      </c>
      <c r="Q13" s="18">
        <f t="shared" si="2"/>
        <v>32.32</v>
      </c>
      <c r="R13" s="18">
        <f t="shared" si="2"/>
        <v>12.921875</v>
      </c>
      <c r="S13" s="18">
        <f t="shared" si="2"/>
        <v>19.73804347826087</v>
      </c>
      <c r="T13" s="18">
        <f t="shared" si="2"/>
        <v>18.914893617021278</v>
      </c>
      <c r="U13" s="18">
        <f>K13*0.5/P13</f>
        <v>9.566666666666666</v>
      </c>
      <c r="V13" s="31" t="s">
        <v>34</v>
      </c>
    </row>
    <row r="14" spans="2:22" s="42" customFormat="1" ht="16.5">
      <c r="B14" s="43"/>
      <c r="C14" s="44"/>
      <c r="E14" s="44"/>
      <c r="F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3"/>
    </row>
    <row r="15" spans="1:21" s="46" customFormat="1" ht="16.5">
      <c r="A15" s="45" t="s">
        <v>41</v>
      </c>
      <c r="C15" s="47"/>
      <c r="D15" s="47"/>
      <c r="E15" s="47"/>
      <c r="F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</row>
    <row r="16" spans="1:21" s="46" customFormat="1" ht="19.5">
      <c r="A16" s="48" t="s">
        <v>42</v>
      </c>
      <c r="C16" s="47"/>
      <c r="D16" s="47"/>
      <c r="E16" s="47"/>
      <c r="F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</row>
    <row r="17" spans="1:21" s="46" customFormat="1" ht="16.5">
      <c r="A17" s="49" t="s">
        <v>43</v>
      </c>
      <c r="C17" s="47"/>
      <c r="D17" s="47"/>
      <c r="E17" s="47"/>
      <c r="F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</row>
    <row r="18" spans="1:21" s="46" customFormat="1" ht="24" customHeight="1">
      <c r="A18" s="50" t="s">
        <v>63</v>
      </c>
      <c r="C18" s="47"/>
      <c r="D18" s="47"/>
      <c r="E18" s="47"/>
      <c r="F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</row>
    <row r="19" spans="1:22" s="46" customFormat="1" ht="24.75" customHeight="1">
      <c r="A19" s="10" t="s">
        <v>44</v>
      </c>
      <c r="B19" s="51" t="s">
        <v>45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3"/>
      <c r="T19" s="53"/>
      <c r="U19" s="53"/>
      <c r="V19" s="54"/>
    </row>
    <row r="20" spans="1:22" s="46" customFormat="1" ht="22.5" customHeight="1">
      <c r="A20" s="10" t="s">
        <v>44</v>
      </c>
      <c r="B20" s="51" t="s">
        <v>46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3"/>
      <c r="T20" s="53"/>
      <c r="U20" s="53"/>
      <c r="V20" s="54"/>
    </row>
    <row r="21" spans="1:22" s="46" customFormat="1" ht="21" customHeight="1">
      <c r="A21" s="10" t="s">
        <v>44</v>
      </c>
      <c r="B21" s="51" t="s">
        <v>47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3"/>
      <c r="S21" s="53"/>
      <c r="T21" s="53"/>
      <c r="U21" s="53"/>
      <c r="V21" s="54"/>
    </row>
    <row r="22" spans="1:22" s="46" customFormat="1" ht="24.75" customHeight="1">
      <c r="A22" s="10" t="s">
        <v>48</v>
      </c>
      <c r="B22" s="68" t="s">
        <v>49</v>
      </c>
      <c r="C22" s="68"/>
      <c r="D22" s="69" t="s">
        <v>50</v>
      </c>
      <c r="E22" s="70"/>
      <c r="F22" s="71"/>
      <c r="G22" s="69" t="s">
        <v>51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</row>
    <row r="23" spans="1:22" s="46" customFormat="1" ht="92.25" customHeight="1">
      <c r="A23" s="10"/>
      <c r="B23" s="57"/>
      <c r="C23" s="56"/>
      <c r="D23" s="55"/>
      <c r="E23" s="56"/>
      <c r="F23" s="52"/>
      <c r="G23" s="72" t="s">
        <v>52</v>
      </c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4"/>
    </row>
    <row r="24" spans="1:22" s="46" customFormat="1" ht="89.25" customHeight="1">
      <c r="A24" s="10"/>
      <c r="B24" s="57"/>
      <c r="C24" s="56"/>
      <c r="D24" s="55"/>
      <c r="E24" s="56"/>
      <c r="F24" s="52"/>
      <c r="G24" s="72" t="s">
        <v>52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</row>
    <row r="25" spans="1:22" s="46" customFormat="1" ht="85.5" customHeight="1">
      <c r="A25" s="10"/>
      <c r="B25" s="57"/>
      <c r="C25" s="56"/>
      <c r="D25" s="55"/>
      <c r="E25" s="56"/>
      <c r="F25" s="52"/>
      <c r="G25" s="72" t="s">
        <v>52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4"/>
    </row>
    <row r="26" spans="1:17" s="46" customFormat="1" ht="41.25" customHeight="1">
      <c r="A26" s="58" t="s">
        <v>53</v>
      </c>
      <c r="B26" s="45"/>
      <c r="C26" s="47"/>
      <c r="D26" s="47"/>
      <c r="E26" s="47"/>
      <c r="F26" s="47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9" ht="16.5">
      <c r="A29" t="s">
        <v>59</v>
      </c>
    </row>
    <row r="30" spans="1:22" ht="38.25" customHeight="1">
      <c r="A30" s="4"/>
      <c r="B30" s="19" t="s">
        <v>15</v>
      </c>
      <c r="C30" s="20" t="s">
        <v>16</v>
      </c>
      <c r="D30" s="21" t="s">
        <v>14</v>
      </c>
      <c r="E30" s="22">
        <v>2.952</v>
      </c>
      <c r="F30" s="22"/>
      <c r="G30" s="23">
        <v>189954.39304399997</v>
      </c>
      <c r="H30" s="24">
        <v>188766.180075</v>
      </c>
      <c r="I30" s="25">
        <v>199027.89915999997</v>
      </c>
      <c r="J30" s="25"/>
      <c r="K30" s="25"/>
      <c r="L30" s="26">
        <v>15</v>
      </c>
      <c r="M30" s="27">
        <v>9</v>
      </c>
      <c r="N30" s="27"/>
      <c r="O30" s="27"/>
      <c r="P30" s="27"/>
      <c r="Q30" s="28">
        <f>G30/L30</f>
        <v>12663.626202933332</v>
      </c>
      <c r="R30" s="28">
        <f>H30/M30</f>
        <v>20974.020008333333</v>
      </c>
      <c r="S30" s="29">
        <v>0</v>
      </c>
      <c r="T30" s="29"/>
      <c r="U30" s="29"/>
      <c r="V30" s="30" t="s">
        <v>17</v>
      </c>
    </row>
    <row r="31" spans="1:22" ht="33">
      <c r="A31" s="4"/>
      <c r="B31" s="9" t="s">
        <v>22</v>
      </c>
      <c r="C31" s="10" t="s">
        <v>23</v>
      </c>
      <c r="D31" s="11" t="s">
        <v>14</v>
      </c>
      <c r="E31" s="12">
        <v>2.521</v>
      </c>
      <c r="F31" s="12">
        <v>2.611</v>
      </c>
      <c r="G31" s="13">
        <v>30474</v>
      </c>
      <c r="H31" s="14">
        <v>29171</v>
      </c>
      <c r="I31" s="15">
        <v>1236</v>
      </c>
      <c r="J31" s="15"/>
      <c r="K31" s="15"/>
      <c r="L31" s="16">
        <v>26</v>
      </c>
      <c r="M31" s="17">
        <v>23</v>
      </c>
      <c r="N31" s="17"/>
      <c r="O31" s="17"/>
      <c r="P31" s="17"/>
      <c r="Q31" s="18">
        <f>G31/L31</f>
        <v>1172.076923076923</v>
      </c>
      <c r="R31" s="18">
        <f>H31/M31</f>
        <v>1268.304347826087</v>
      </c>
      <c r="S31" s="18" t="e">
        <f>(I31*5/12)/N31</f>
        <v>#DIV/0!</v>
      </c>
      <c r="T31" s="18"/>
      <c r="U31" s="18"/>
      <c r="V31" s="31"/>
    </row>
  </sheetData>
  <sheetProtection/>
  <mergeCells count="6">
    <mergeCell ref="B22:C22"/>
    <mergeCell ref="G22:V22"/>
    <mergeCell ref="G23:V23"/>
    <mergeCell ref="G24:V24"/>
    <mergeCell ref="G25:V25"/>
    <mergeCell ref="D22:F22"/>
  </mergeCells>
  <conditionalFormatting sqref="B30:B31 B12:C13 B3:B11">
    <cfRule type="expression" priority="1" dxfId="1" stopIfTrue="1">
      <formula>"COUNTIF($D$2:$D$706,D2)&gt;1"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&amp;C&amp;14高雄榮民總醫院各科室2021年期刊使用統計暨2022年增刪項目調查表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dcterms:created xsi:type="dcterms:W3CDTF">2019-07-16T02:00:58Z</dcterms:created>
  <dcterms:modified xsi:type="dcterms:W3CDTF">2021-08-04T02:00:56Z</dcterms:modified>
  <cp:category/>
  <cp:version/>
  <cp:contentType/>
  <cp:contentStatus/>
</cp:coreProperties>
</file>