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整形外科" sheetId="1" r:id="rId1"/>
  </sheets>
  <externalReferences>
    <externalReference r:id="rId4"/>
  </externalReferences>
  <definedNames>
    <definedName name="_xlnm.Print_Titles" localSheetId="0">'整形外科'!$1:$2</definedName>
  </definedNames>
  <calcPr fullCalcOnLoad="1"/>
</workbook>
</file>

<file path=xl/sharedStrings.xml><?xml version="1.0" encoding="utf-8"?>
<sst xmlns="http://schemas.openxmlformats.org/spreadsheetml/2006/main" count="94" uniqueCount="74">
  <si>
    <t>*本表為2022年貴 科所訂購期刊，依「2021 Impact Factor」多寡排序。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</si>
  <si>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</si>
  <si>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</si>
  <si>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</si>
  <si>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</si>
  <si>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</si>
  <si>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</si>
  <si>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2021年
Impact Factor</t>
  </si>
  <si>
    <t>2017年訂購價格</t>
  </si>
  <si>
    <t>2018年訂購價格</t>
  </si>
  <si>
    <t>2019年訂購價格</t>
  </si>
  <si>
    <t>2020年訂購價格</t>
  </si>
  <si>
    <t>2021年訂購價格</t>
  </si>
  <si>
    <t>2022年
訂購價格</t>
  </si>
  <si>
    <t>2017年全文點閱篇次</t>
  </si>
  <si>
    <t>2018年全文點閱篇次</t>
  </si>
  <si>
    <t>2019年全文點閱篇次</t>
  </si>
  <si>
    <t>2020年全文點閱篇次</t>
  </si>
  <si>
    <t>2021年全文點閱篇次</t>
  </si>
  <si>
    <t>2022年1-5月全文點閱篇次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</si>
  <si>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</si>
  <si>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</si>
  <si>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</si>
  <si>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</si>
  <si>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2021年平均每篇全文點閱金額</t>
  </si>
  <si>
    <t>2022年1-5月平均每篇全文點閱金額</t>
  </si>
  <si>
    <t>備註</t>
  </si>
  <si>
    <t>JAMA Otolarnygology-Head &amp; Neck Surgery</t>
  </si>
  <si>
    <t>2168-6181</t>
  </si>
  <si>
    <t>PS</t>
  </si>
  <si>
    <t>2022年新增</t>
  </si>
  <si>
    <t>Plastic &amp; Reconstructive Surgery</t>
  </si>
  <si>
    <t>0032-1052</t>
  </si>
  <si>
    <t>Aesthetic Surgery Journal</t>
  </si>
  <si>
    <t>1090-820X</t>
  </si>
  <si>
    <t>因收錄在期刊套裝中，故訂購價格為平均套裝刊價</t>
  </si>
  <si>
    <t>Head &amp; neck</t>
  </si>
  <si>
    <t>1043-3074</t>
  </si>
  <si>
    <t>Journal of Cranio-Maxillofacial Surgery</t>
  </si>
  <si>
    <t>1010-5182</t>
  </si>
  <si>
    <t>Journal of Plastic, Reconstructive &amp; Aesthetic Surgery</t>
  </si>
  <si>
    <t>1748-6815</t>
  </si>
  <si>
    <t>Aesthetic Plastic Surgery</t>
  </si>
  <si>
    <t>0364-216X</t>
  </si>
  <si>
    <t>Burns</t>
  </si>
  <si>
    <t>0305-4179</t>
  </si>
  <si>
    <t>Clinics in Plastic Surgery</t>
  </si>
  <si>
    <t>0094-1298</t>
  </si>
  <si>
    <t>2019年改收錄於資料庫中</t>
  </si>
  <si>
    <t>Journal of Hand Surgery : American Volume</t>
  </si>
  <si>
    <t>0363-5023</t>
  </si>
  <si>
    <t>Journal of Reconstructive Microsurgery</t>
  </si>
  <si>
    <t xml:space="preserve">0743-684X </t>
  </si>
  <si>
    <t>Microsurgery</t>
  </si>
  <si>
    <t>0738-1085</t>
  </si>
  <si>
    <t>Annals of Plastic Surgery</t>
  </si>
  <si>
    <t>0148-7043</t>
  </si>
  <si>
    <t>Undersea &amp; Hyperbaric Medicine</t>
  </si>
  <si>
    <t>1066-2936</t>
  </si>
  <si>
    <t>出版社未提供點閱篇次統計，故以整合查詢點擊次數為主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</si>
  <si>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</si>
  <si>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</si>
  <si>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</si>
  <si>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2023年期刊訂購，請勾選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</si>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</sst>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_);[Red]\(0\)"/>
    <numFmt numFmtId="179" formatCode="_(* #,##0_);_(* \(#,##0\);_(* &quot;-&quot;??_);_(@_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sz val="11"/>
      <color indexed="18"/>
      <name val="新細明體"/>
      <family val="1"/>
    </font>
    <font>
      <sz val="11"/>
      <color indexed="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 vertical="center"/>
      <protection/>
    </xf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/>
      <protection/>
    </xf>
    <xf numFmtId="0" fontId="47" fillId="0" borderId="10" xfId="33" applyNumberFormat="1" applyFont="1" applyFill="1" applyBorder="1" applyAlignment="1">
      <alignment horizontal="center" vertical="center" wrapText="1"/>
      <protection/>
    </xf>
    <xf numFmtId="0" fontId="48" fillId="0" borderId="10" xfId="33" applyNumberFormat="1" applyFont="1" applyFill="1" applyBorder="1" applyAlignment="1">
      <alignment horizontal="center" vertical="center" wrapText="1"/>
      <protection/>
    </xf>
    <xf numFmtId="176" fontId="49" fillId="4" borderId="10" xfId="0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vertical="center"/>
    </xf>
    <xf numFmtId="176" fontId="49" fillId="3" borderId="10" xfId="0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176" fontId="49" fillId="7" borderId="10" xfId="0" applyNumberFormat="1" applyFont="1" applyFill="1" applyBorder="1" applyAlignment="1">
      <alignment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8" fillId="0" borderId="10" xfId="33" applyFill="1" applyBorder="1" applyAlignment="1">
      <alignment horizontal="left" vertical="center" wrapText="1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0" fontId="23" fillId="0" borderId="10" xfId="33" applyFont="1" applyFill="1" applyBorder="1" applyAlignment="1">
      <alignment horizontal="left" vertical="center" wrapText="1"/>
      <protection/>
    </xf>
    <xf numFmtId="0" fontId="48" fillId="0" borderId="10" xfId="33" applyFont="1" applyFill="1" applyBorder="1" applyAlignment="1">
      <alignment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177" fontId="1" fillId="0" borderId="10" xfId="33" applyNumberFormat="1" applyFont="1" applyFill="1" applyBorder="1" applyAlignment="1">
      <alignment horizontal="center" vertical="center" wrapText="1"/>
      <protection/>
    </xf>
    <xf numFmtId="177" fontId="48" fillId="0" borderId="10" xfId="33" applyNumberFormat="1" applyFont="1" applyFill="1" applyBorder="1" applyAlignment="1">
      <alignment horizontal="center" vertical="center" wrapText="1"/>
      <protection/>
    </xf>
    <xf numFmtId="176" fontId="0" fillId="4" borderId="10" xfId="35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49" fillId="4" borderId="11" xfId="0" applyNumberFormat="1" applyFont="1" applyFill="1" applyBorder="1" applyAlignment="1">
      <alignment vertical="center"/>
    </xf>
    <xf numFmtId="176" fontId="49" fillId="3" borderId="11" xfId="0" applyNumberFormat="1" applyFont="1" applyFill="1" applyBorder="1" applyAlignment="1">
      <alignment horizontal="right" vertical="center"/>
    </xf>
    <xf numFmtId="176" fontId="49" fillId="7" borderId="11" xfId="0" applyNumberFormat="1" applyFont="1" applyFill="1" applyBorder="1" applyAlignment="1">
      <alignment vertical="center"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178" fontId="0" fillId="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9" fontId="0" fillId="4" borderId="10" xfId="35" applyNumberFormat="1" applyFont="1" applyFill="1" applyBorder="1" applyAlignment="1">
      <alignment horizontal="center" vertical="center"/>
    </xf>
    <xf numFmtId="176" fontId="0" fillId="4" borderId="11" xfId="35" applyNumberFormat="1" applyFont="1" applyFill="1" applyBorder="1" applyAlignment="1">
      <alignment vertical="center"/>
    </xf>
    <xf numFmtId="176" fontId="0" fillId="7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18" fillId="0" borderId="10" xfId="33" applyNumberFormat="1" applyFill="1" applyBorder="1" applyAlignment="1">
      <alignment horizontal="center" vertical="center"/>
      <protection/>
    </xf>
    <xf numFmtId="177" fontId="48" fillId="0" borderId="10" xfId="33" applyNumberFormat="1" applyFont="1" applyFill="1" applyBorder="1" applyAlignment="1">
      <alignment horizontal="center" vertical="center"/>
      <protection/>
    </xf>
    <xf numFmtId="0" fontId="50" fillId="0" borderId="10" xfId="33" applyFont="1" applyFill="1" applyBorder="1" applyAlignment="1">
      <alignment vertical="center" wrapText="1"/>
      <protection/>
    </xf>
    <xf numFmtId="0" fontId="50" fillId="0" borderId="10" xfId="33" applyFont="1" applyFill="1" applyBorder="1" applyAlignment="1">
      <alignment horizontal="center" vertical="center" wrapText="1"/>
      <protection/>
    </xf>
    <xf numFmtId="0" fontId="50" fillId="0" borderId="10" xfId="33" applyFont="1" applyFill="1" applyBorder="1" applyAlignment="1">
      <alignment horizontal="center" vertical="center"/>
      <protection/>
    </xf>
    <xf numFmtId="0" fontId="50" fillId="0" borderId="10" xfId="33" applyNumberFormat="1" applyFont="1" applyFill="1" applyBorder="1" applyAlignment="1">
      <alignment horizontal="center" vertical="center" wrapText="1"/>
      <protection/>
    </xf>
    <xf numFmtId="176" fontId="46" fillId="4" borderId="10" xfId="35" applyNumberFormat="1" applyFont="1" applyFill="1" applyBorder="1" applyAlignment="1">
      <alignment vertical="center"/>
    </xf>
    <xf numFmtId="176" fontId="49" fillId="3" borderId="11" xfId="0" applyNumberFormat="1" applyFont="1" applyFill="1" applyBorder="1" applyAlignment="1">
      <alignment vertical="center"/>
    </xf>
    <xf numFmtId="0" fontId="46" fillId="3" borderId="10" xfId="0" applyFont="1" applyFill="1" applyBorder="1" applyAlignment="1">
      <alignment horizontal="right" vertical="center"/>
    </xf>
    <xf numFmtId="176" fontId="46" fillId="7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77" fontId="50" fillId="0" borderId="10" xfId="33" applyNumberFormat="1" applyFont="1" applyFill="1" applyBorder="1" applyAlignment="1">
      <alignment horizontal="center" vertical="center" wrapText="1"/>
      <protection/>
    </xf>
    <xf numFmtId="176" fontId="0" fillId="4" borderId="11" xfId="35" applyNumberFormat="1" applyFont="1" applyFill="1" applyBorder="1" applyAlignment="1">
      <alignment horizontal="center" vertical="center"/>
    </xf>
    <xf numFmtId="179" fontId="0" fillId="4" borderId="11" xfId="35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5" fillId="0" borderId="0" xfId="33" applyFont="1" applyFill="1">
      <alignment vertical="center"/>
      <protection/>
    </xf>
    <xf numFmtId="0" fontId="27" fillId="0" borderId="0" xfId="33" applyFont="1" applyFill="1" applyAlignment="1">
      <alignment horizontal="left" vertical="center"/>
      <protection/>
    </xf>
    <xf numFmtId="0" fontId="29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45"/>
      </font>
    </dxf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_&#26399;&#21002;&#35519;&#26597;_&#22806;&#31185;&#31995;_202207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外科"/>
      <sheetName val="兒童外科"/>
      <sheetName val="心臟血管外科"/>
      <sheetName val="大腸直腸外科"/>
      <sheetName val="胸腔外科"/>
      <sheetName val="神經外科"/>
      <sheetName val="整形外科"/>
      <sheetName val="泌尿外科"/>
      <sheetName val="移植外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28"/>
  <sheetViews>
    <sheetView tabSelected="1" zoomScalePageLayoutView="0" workbookViewId="0" topLeftCell="A1">
      <pane xSplit="10" ySplit="2" topLeftCell="K1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"/>
    </sheetView>
  </sheetViews>
  <sheetFormatPr defaultColWidth="9.00390625" defaultRowHeight="15.75"/>
  <cols>
    <col min="1" max="1" width="5.50390625" style="0" customWidth="1"/>
    <col min="2" max="2" width="27.25390625" style="0" customWidth="1"/>
    <col min="3" max="3" width="10.50390625" style="0" customWidth="1"/>
    <col min="4" max="4" width="5.00390625" style="0" bestFit="1" customWidth="1"/>
    <col min="5" max="6" width="6.75390625" style="0" hidden="1" customWidth="1"/>
    <col min="7" max="7" width="6.75390625" style="0" customWidth="1"/>
    <col min="8" max="9" width="8.75390625" style="0" hidden="1" customWidth="1"/>
    <col min="10" max="10" width="7.50390625" style="0" hidden="1" customWidth="1"/>
    <col min="11" max="12" width="7.50390625" style="0" customWidth="1"/>
    <col min="13" max="13" width="7.625" style="0" customWidth="1"/>
    <col min="14" max="16" width="7.50390625" style="0" hidden="1" customWidth="1"/>
    <col min="17" max="17" width="6.75390625" style="0" bestFit="1" customWidth="1"/>
    <col min="18" max="18" width="7.50390625" style="0" customWidth="1"/>
    <col min="19" max="19" width="7.375" style="0" bestFit="1" customWidth="1"/>
    <col min="20" max="22" width="7.50390625" style="0" hidden="1" customWidth="1"/>
    <col min="23" max="23" width="8.125" style="0" customWidth="1"/>
    <col min="24" max="24" width="9.125" style="0" bestFit="1" customWidth="1"/>
    <col min="25" max="25" width="7.50390625" style="0" customWidth="1"/>
    <col min="26" max="26" width="15.875" style="0" customWidth="1"/>
  </cols>
  <sheetData>
    <row r="1" spans="1:26" ht="16.5">
      <c r="A1" s="1" t="s">
        <v>0</v>
      </c>
      <c r="B1" s="2"/>
      <c r="E1" s="3"/>
      <c r="F1" s="3"/>
      <c r="G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4" t="s">
        <v>26</v>
      </c>
    </row>
    <row r="3" spans="1:26" ht="35.25" customHeight="1">
      <c r="A3" s="4"/>
      <c r="B3" s="9" t="s">
        <v>27</v>
      </c>
      <c r="C3" s="10" t="s">
        <v>28</v>
      </c>
      <c r="D3" s="11" t="s">
        <v>29</v>
      </c>
      <c r="E3" s="12"/>
      <c r="F3" s="12"/>
      <c r="G3" s="13">
        <v>8.961</v>
      </c>
      <c r="H3" s="14"/>
      <c r="I3" s="14"/>
      <c r="J3" s="14"/>
      <c r="K3" s="15">
        <v>22909</v>
      </c>
      <c r="L3" s="15">
        <v>22909</v>
      </c>
      <c r="M3" s="15">
        <v>18910</v>
      </c>
      <c r="N3" s="16"/>
      <c r="O3" s="16"/>
      <c r="P3" s="16"/>
      <c r="Q3" s="17">
        <v>271</v>
      </c>
      <c r="R3" s="17">
        <v>397</v>
      </c>
      <c r="S3" s="18">
        <v>140</v>
      </c>
      <c r="T3" s="19"/>
      <c r="U3" s="19"/>
      <c r="V3" s="19"/>
      <c r="W3" s="20">
        <f aca="true" t="shared" si="0" ref="W3:X5">K3/Q3</f>
        <v>84.5350553505535</v>
      </c>
      <c r="X3" s="20">
        <f t="shared" si="0"/>
        <v>57.70528967254408</v>
      </c>
      <c r="Y3" s="20">
        <f aca="true" t="shared" si="1" ref="Y3:Y16">(M3*5/12)/S3</f>
        <v>56.279761904761905</v>
      </c>
      <c r="Z3" s="21" t="s">
        <v>30</v>
      </c>
    </row>
    <row r="4" spans="1:26" ht="30.75" customHeight="1">
      <c r="A4" s="4"/>
      <c r="B4" s="22" t="s">
        <v>31</v>
      </c>
      <c r="C4" s="23" t="s">
        <v>32</v>
      </c>
      <c r="D4" s="24" t="s">
        <v>29</v>
      </c>
      <c r="E4" s="25">
        <v>3.946</v>
      </c>
      <c r="F4" s="25">
        <v>4.209</v>
      </c>
      <c r="G4" s="26">
        <v>5.169</v>
      </c>
      <c r="H4" s="27">
        <v>89745</v>
      </c>
      <c r="I4" s="27">
        <v>15534</v>
      </c>
      <c r="J4" s="15">
        <v>11077.33</v>
      </c>
      <c r="K4" s="15">
        <v>11601</v>
      </c>
      <c r="L4" s="15">
        <v>11427</v>
      </c>
      <c r="M4" s="15">
        <v>10397</v>
      </c>
      <c r="N4" s="28">
        <v>964</v>
      </c>
      <c r="O4" s="29">
        <v>742</v>
      </c>
      <c r="P4" s="29">
        <v>572</v>
      </c>
      <c r="Q4" s="29">
        <v>199</v>
      </c>
      <c r="R4" s="29">
        <v>429</v>
      </c>
      <c r="S4" s="28">
        <v>271</v>
      </c>
      <c r="T4" s="30">
        <f aca="true" t="shared" si="2" ref="T4:V5">H4/N4</f>
        <v>93.09647302904564</v>
      </c>
      <c r="U4" s="30">
        <f t="shared" si="2"/>
        <v>20.935309973045822</v>
      </c>
      <c r="V4" s="30">
        <f t="shared" si="2"/>
        <v>19.365961538461537</v>
      </c>
      <c r="W4" s="30">
        <f t="shared" si="0"/>
        <v>58.2964824120603</v>
      </c>
      <c r="X4" s="30">
        <f t="shared" si="0"/>
        <v>26.636363636363637</v>
      </c>
      <c r="Y4" s="20">
        <f t="shared" si="1"/>
        <v>15.985547355473553</v>
      </c>
      <c r="Z4" s="31"/>
    </row>
    <row r="5" spans="1:26" s="38" customFormat="1" ht="66">
      <c r="A5" s="4"/>
      <c r="B5" s="32" t="s">
        <v>33</v>
      </c>
      <c r="C5" s="33" t="s">
        <v>34</v>
      </c>
      <c r="D5" s="11" t="s">
        <v>29</v>
      </c>
      <c r="E5" s="34">
        <v>3.48</v>
      </c>
      <c r="F5" s="34">
        <v>3.799</v>
      </c>
      <c r="G5" s="35">
        <v>4.485</v>
      </c>
      <c r="H5" s="36">
        <v>6356</v>
      </c>
      <c r="I5" s="37">
        <v>6281</v>
      </c>
      <c r="J5" s="15">
        <v>7007.74</v>
      </c>
      <c r="K5" s="15">
        <v>6976</v>
      </c>
      <c r="L5" s="15">
        <v>7000</v>
      </c>
      <c r="M5" s="15">
        <v>4372</v>
      </c>
      <c r="N5" s="28">
        <v>410</v>
      </c>
      <c r="O5" s="29">
        <v>174</v>
      </c>
      <c r="P5" s="29">
        <v>91</v>
      </c>
      <c r="Q5" s="29">
        <v>99</v>
      </c>
      <c r="R5" s="29">
        <v>97</v>
      </c>
      <c r="S5" s="28">
        <v>18</v>
      </c>
      <c r="T5" s="30">
        <f t="shared" si="2"/>
        <v>15.502439024390243</v>
      </c>
      <c r="U5" s="30">
        <f t="shared" si="2"/>
        <v>36.09770114942529</v>
      </c>
      <c r="V5" s="30">
        <f t="shared" si="2"/>
        <v>77.00813186813187</v>
      </c>
      <c r="W5" s="30">
        <f t="shared" si="0"/>
        <v>70.46464646464646</v>
      </c>
      <c r="X5" s="30">
        <f t="shared" si="0"/>
        <v>72.16494845360825</v>
      </c>
      <c r="Y5" s="20">
        <f t="shared" si="1"/>
        <v>101.20370370370371</v>
      </c>
      <c r="Z5" s="21" t="s">
        <v>35</v>
      </c>
    </row>
    <row r="6" spans="1:26" ht="37.5" customHeight="1">
      <c r="A6" s="4"/>
      <c r="B6" s="9" t="s">
        <v>36</v>
      </c>
      <c r="C6" s="10" t="s">
        <v>37</v>
      </c>
      <c r="D6" s="11" t="s">
        <v>29</v>
      </c>
      <c r="E6" s="12"/>
      <c r="F6" s="12"/>
      <c r="G6" s="13">
        <v>3.821</v>
      </c>
      <c r="H6" s="14"/>
      <c r="I6" s="14"/>
      <c r="J6" s="14"/>
      <c r="K6" s="39"/>
      <c r="L6" s="39"/>
      <c r="M6" s="15">
        <v>92004</v>
      </c>
      <c r="N6" s="16"/>
      <c r="O6" s="16"/>
      <c r="P6" s="16"/>
      <c r="Q6" s="40"/>
      <c r="R6" s="40"/>
      <c r="S6" s="18">
        <v>159</v>
      </c>
      <c r="T6" s="19"/>
      <c r="U6" s="19"/>
      <c r="V6" s="19"/>
      <c r="W6" s="41"/>
      <c r="X6" s="41"/>
      <c r="Y6" s="20">
        <f t="shared" si="1"/>
        <v>241.1006289308176</v>
      </c>
      <c r="Z6" s="21" t="s">
        <v>30</v>
      </c>
    </row>
    <row r="7" spans="1:26" ht="36" customHeight="1">
      <c r="A7" s="4"/>
      <c r="B7" s="9" t="s">
        <v>38</v>
      </c>
      <c r="C7" s="33" t="s">
        <v>39</v>
      </c>
      <c r="D7" s="11" t="s">
        <v>29</v>
      </c>
      <c r="E7" s="42">
        <v>1.942</v>
      </c>
      <c r="F7" s="42">
        <v>1.766</v>
      </c>
      <c r="G7" s="13">
        <v>3.192</v>
      </c>
      <c r="H7" s="37">
        <v>808</v>
      </c>
      <c r="I7" s="37">
        <v>827</v>
      </c>
      <c r="J7" s="15">
        <v>907.95</v>
      </c>
      <c r="K7" s="15">
        <v>889</v>
      </c>
      <c r="L7" s="15">
        <v>861</v>
      </c>
      <c r="M7" s="15">
        <v>889</v>
      </c>
      <c r="N7" s="28">
        <v>80</v>
      </c>
      <c r="O7" s="29">
        <v>129</v>
      </c>
      <c r="P7" s="29">
        <v>26</v>
      </c>
      <c r="Q7" s="17">
        <v>54</v>
      </c>
      <c r="R7" s="43">
        <v>40</v>
      </c>
      <c r="S7" s="17">
        <v>17</v>
      </c>
      <c r="T7" s="30">
        <f aca="true" t="shared" si="3" ref="T7:X10">H7/N7</f>
        <v>10.1</v>
      </c>
      <c r="U7" s="30">
        <f t="shared" si="3"/>
        <v>6.410852713178294</v>
      </c>
      <c r="V7" s="30">
        <f t="shared" si="3"/>
        <v>34.92115384615385</v>
      </c>
      <c r="W7" s="30">
        <f t="shared" si="3"/>
        <v>16.462962962962962</v>
      </c>
      <c r="X7" s="30">
        <f t="shared" si="3"/>
        <v>21.525</v>
      </c>
      <c r="Y7" s="20">
        <f t="shared" si="1"/>
        <v>21.78921568627451</v>
      </c>
      <c r="Z7" s="21" t="s">
        <v>35</v>
      </c>
    </row>
    <row r="8" spans="1:26" ht="33">
      <c r="A8" s="44"/>
      <c r="B8" s="9" t="s">
        <v>40</v>
      </c>
      <c r="C8" s="33" t="s">
        <v>41</v>
      </c>
      <c r="D8" s="11" t="s">
        <v>29</v>
      </c>
      <c r="E8" s="25">
        <v>2.228</v>
      </c>
      <c r="F8" s="45">
        <v>2.39</v>
      </c>
      <c r="G8" s="46">
        <v>3.022</v>
      </c>
      <c r="H8" s="37">
        <v>27740</v>
      </c>
      <c r="I8" s="47">
        <v>28170.099903000002</v>
      </c>
      <c r="J8" s="48">
        <v>30528.191179999998</v>
      </c>
      <c r="K8" s="15">
        <v>29496.47855</v>
      </c>
      <c r="L8" s="15">
        <v>29300.222400000002</v>
      </c>
      <c r="M8" s="15">
        <v>30132.3656</v>
      </c>
      <c r="N8" s="28">
        <v>105</v>
      </c>
      <c r="O8" s="29">
        <v>88</v>
      </c>
      <c r="P8" s="29">
        <v>89</v>
      </c>
      <c r="Q8" s="29">
        <v>78</v>
      </c>
      <c r="R8" s="29">
        <v>83</v>
      </c>
      <c r="S8" s="17">
        <v>32</v>
      </c>
      <c r="T8" s="30">
        <f t="shared" si="3"/>
        <v>264.1904761904762</v>
      </c>
      <c r="U8" s="30">
        <f t="shared" si="3"/>
        <v>320.114771625</v>
      </c>
      <c r="V8" s="49">
        <f t="shared" si="3"/>
        <v>343.0133840449438</v>
      </c>
      <c r="W8" s="30">
        <f t="shared" si="3"/>
        <v>378.1599814102564</v>
      </c>
      <c r="X8" s="30">
        <f t="shared" si="3"/>
        <v>353.0147277108434</v>
      </c>
      <c r="Y8" s="20">
        <f t="shared" si="1"/>
        <v>392.34851041666667</v>
      </c>
      <c r="Z8" s="21"/>
    </row>
    <row r="9" spans="1:26" ht="36.75" customHeight="1">
      <c r="A9" s="4"/>
      <c r="B9" s="22" t="s">
        <v>42</v>
      </c>
      <c r="C9" s="23" t="s">
        <v>43</v>
      </c>
      <c r="D9" s="24" t="s">
        <v>29</v>
      </c>
      <c r="E9" s="25">
        <v>1.399</v>
      </c>
      <c r="F9" s="25">
        <v>1.798</v>
      </c>
      <c r="G9" s="26">
        <v>2.708</v>
      </c>
      <c r="H9" s="36">
        <v>42583</v>
      </c>
      <c r="I9" s="37">
        <v>43642</v>
      </c>
      <c r="J9" s="15">
        <v>47650</v>
      </c>
      <c r="K9" s="15">
        <v>47889</v>
      </c>
      <c r="L9" s="15">
        <v>56153</v>
      </c>
      <c r="M9" s="15">
        <v>64640</v>
      </c>
      <c r="N9" s="28">
        <v>300</v>
      </c>
      <c r="O9" s="29">
        <v>118</v>
      </c>
      <c r="P9" s="29">
        <v>141</v>
      </c>
      <c r="Q9" s="17">
        <v>126</v>
      </c>
      <c r="R9" s="17">
        <v>156</v>
      </c>
      <c r="S9" s="17">
        <v>42</v>
      </c>
      <c r="T9" s="30">
        <f t="shared" si="3"/>
        <v>141.94333333333333</v>
      </c>
      <c r="U9" s="30">
        <f t="shared" si="3"/>
        <v>369.8474576271187</v>
      </c>
      <c r="V9" s="30">
        <f t="shared" si="3"/>
        <v>337.9432624113475</v>
      </c>
      <c r="W9" s="30">
        <f t="shared" si="3"/>
        <v>380.07142857142856</v>
      </c>
      <c r="X9" s="30">
        <f t="shared" si="3"/>
        <v>359.95512820512823</v>
      </c>
      <c r="Y9" s="20">
        <f t="shared" si="1"/>
        <v>641.2698412698412</v>
      </c>
      <c r="Z9" s="21"/>
    </row>
    <row r="10" spans="1:26" ht="34.5" customHeight="1">
      <c r="A10" s="4"/>
      <c r="B10" s="9" t="s">
        <v>44</v>
      </c>
      <c r="C10" s="33" t="s">
        <v>45</v>
      </c>
      <c r="D10" s="11" t="s">
        <v>29</v>
      </c>
      <c r="E10" s="42">
        <v>2.247</v>
      </c>
      <c r="F10" s="42">
        <v>2.066</v>
      </c>
      <c r="G10" s="13">
        <v>2.609</v>
      </c>
      <c r="H10" s="27">
        <v>43807</v>
      </c>
      <c r="I10" s="37">
        <v>44086.651169000004</v>
      </c>
      <c r="J10" s="15">
        <v>47336.77426</v>
      </c>
      <c r="K10" s="15">
        <v>45737.195349999995</v>
      </c>
      <c r="L10" s="15">
        <v>44607.67968</v>
      </c>
      <c r="M10" s="15">
        <v>45874.6588</v>
      </c>
      <c r="N10" s="28">
        <v>55</v>
      </c>
      <c r="O10" s="29">
        <v>140</v>
      </c>
      <c r="P10" s="29">
        <v>67</v>
      </c>
      <c r="Q10" s="17">
        <v>49</v>
      </c>
      <c r="R10" s="17">
        <v>92</v>
      </c>
      <c r="S10" s="17">
        <v>50</v>
      </c>
      <c r="T10" s="30">
        <f t="shared" si="3"/>
        <v>796.4909090909091</v>
      </c>
      <c r="U10" s="30">
        <f t="shared" si="3"/>
        <v>314.9046512071429</v>
      </c>
      <c r="V10" s="30">
        <f t="shared" si="3"/>
        <v>706.5190188059702</v>
      </c>
      <c r="W10" s="30">
        <f t="shared" si="3"/>
        <v>933.4121499999999</v>
      </c>
      <c r="X10" s="30">
        <f t="shared" si="3"/>
        <v>484.86608347826086</v>
      </c>
      <c r="Y10" s="20">
        <f t="shared" si="1"/>
        <v>382.28882333333337</v>
      </c>
      <c r="Z10" s="21"/>
    </row>
    <row r="11" spans="1:26" ht="41.25" customHeight="1">
      <c r="A11" s="4"/>
      <c r="B11" s="22" t="s">
        <v>46</v>
      </c>
      <c r="C11" s="23" t="s">
        <v>47</v>
      </c>
      <c r="D11" s="24" t="s">
        <v>29</v>
      </c>
      <c r="E11" s="50">
        <v>1.215</v>
      </c>
      <c r="F11" s="50">
        <v>1.959</v>
      </c>
      <c r="G11" s="46">
        <v>2.53</v>
      </c>
      <c r="H11" s="37">
        <v>808</v>
      </c>
      <c r="I11" s="37">
        <v>827</v>
      </c>
      <c r="J11" s="27"/>
      <c r="K11" s="39"/>
      <c r="L11" s="39"/>
      <c r="M11" s="39"/>
      <c r="N11" s="28">
        <v>149</v>
      </c>
      <c r="O11" s="29">
        <v>33</v>
      </c>
      <c r="P11" s="29">
        <v>63</v>
      </c>
      <c r="Q11" s="17">
        <v>34</v>
      </c>
      <c r="R11" s="17">
        <v>32</v>
      </c>
      <c r="S11" s="17">
        <v>5</v>
      </c>
      <c r="T11" s="30">
        <f>H11/N11</f>
        <v>5.422818791946309</v>
      </c>
      <c r="U11" s="30">
        <f>I11/O11</f>
        <v>25.060606060606062</v>
      </c>
      <c r="V11" s="30"/>
      <c r="W11" s="41"/>
      <c r="X11" s="41"/>
      <c r="Y11" s="20">
        <f t="shared" si="1"/>
        <v>0</v>
      </c>
      <c r="Z11" s="21" t="s">
        <v>48</v>
      </c>
    </row>
    <row r="12" spans="1:26" ht="33">
      <c r="A12" s="4"/>
      <c r="B12" s="9" t="s">
        <v>49</v>
      </c>
      <c r="C12" s="33" t="s">
        <v>50</v>
      </c>
      <c r="D12" s="11" t="s">
        <v>29</v>
      </c>
      <c r="E12" s="51">
        <v>2.09</v>
      </c>
      <c r="F12" s="51">
        <v>2.124</v>
      </c>
      <c r="G12" s="52">
        <v>2.342</v>
      </c>
      <c r="H12" s="27">
        <v>22797.446334</v>
      </c>
      <c r="I12" s="37">
        <v>22697.762615000003</v>
      </c>
      <c r="J12" s="15">
        <v>24106.08794</v>
      </c>
      <c r="K12" s="15">
        <v>23291.78005</v>
      </c>
      <c r="L12" s="15">
        <v>22197.89808</v>
      </c>
      <c r="M12" s="15">
        <v>22828.10064</v>
      </c>
      <c r="N12" s="28">
        <v>61</v>
      </c>
      <c r="O12" s="29">
        <v>130</v>
      </c>
      <c r="P12" s="29">
        <v>98</v>
      </c>
      <c r="Q12" s="17">
        <v>63</v>
      </c>
      <c r="R12" s="17">
        <v>108</v>
      </c>
      <c r="S12" s="17">
        <v>72</v>
      </c>
      <c r="T12" s="30">
        <v>373.72862842622953</v>
      </c>
      <c r="U12" s="30">
        <f>I12/O12</f>
        <v>174.5981739615385</v>
      </c>
      <c r="V12" s="30">
        <f>J12/P12</f>
        <v>245.98048918367348</v>
      </c>
      <c r="W12" s="30">
        <f>K12/Q12</f>
        <v>369.71079444444445</v>
      </c>
      <c r="X12" s="30">
        <f>L12/R12</f>
        <v>205.53609333333333</v>
      </c>
      <c r="Y12" s="20">
        <f t="shared" si="1"/>
        <v>132.1070638888889</v>
      </c>
      <c r="Z12" s="21"/>
    </row>
    <row r="13" spans="1:26" ht="44.25" customHeight="1">
      <c r="A13" s="4"/>
      <c r="B13" s="53" t="s">
        <v>51</v>
      </c>
      <c r="C13" s="54" t="s">
        <v>52</v>
      </c>
      <c r="D13" s="55" t="s">
        <v>29</v>
      </c>
      <c r="E13" s="12"/>
      <c r="F13" s="12"/>
      <c r="G13" s="56">
        <v>2.329</v>
      </c>
      <c r="H13" s="39"/>
      <c r="I13" s="39"/>
      <c r="J13" s="39"/>
      <c r="K13" s="39"/>
      <c r="L13" s="39"/>
      <c r="M13" s="57">
        <v>65873</v>
      </c>
      <c r="N13" s="58"/>
      <c r="O13" s="58"/>
      <c r="P13" s="58"/>
      <c r="Q13" s="40"/>
      <c r="R13" s="40"/>
      <c r="S13" s="59">
        <v>5</v>
      </c>
      <c r="T13" s="41"/>
      <c r="U13" s="41"/>
      <c r="V13" s="41"/>
      <c r="W13" s="41"/>
      <c r="X13" s="41"/>
      <c r="Y13" s="60">
        <f t="shared" si="1"/>
        <v>5489.416666666666</v>
      </c>
      <c r="Z13" s="61" t="s">
        <v>30</v>
      </c>
    </row>
    <row r="14" spans="1:26" ht="44.25" customHeight="1">
      <c r="A14" s="4"/>
      <c r="B14" s="53" t="s">
        <v>53</v>
      </c>
      <c r="C14" s="54" t="s">
        <v>54</v>
      </c>
      <c r="D14" s="55" t="s">
        <v>29</v>
      </c>
      <c r="E14" s="12"/>
      <c r="F14" s="12"/>
      <c r="G14" s="62">
        <v>2.08</v>
      </c>
      <c r="H14" s="39"/>
      <c r="I14" s="39"/>
      <c r="J14" s="39"/>
      <c r="K14" s="39"/>
      <c r="L14" s="39"/>
      <c r="M14" s="57">
        <v>54200</v>
      </c>
      <c r="N14" s="58"/>
      <c r="O14" s="58"/>
      <c r="P14" s="58"/>
      <c r="Q14" s="40"/>
      <c r="R14" s="40"/>
      <c r="S14" s="59">
        <v>12</v>
      </c>
      <c r="T14" s="41"/>
      <c r="U14" s="41"/>
      <c r="V14" s="41"/>
      <c r="W14" s="41"/>
      <c r="X14" s="41"/>
      <c r="Y14" s="60">
        <f t="shared" si="1"/>
        <v>1881.9444444444443</v>
      </c>
      <c r="Z14" s="61" t="s">
        <v>30</v>
      </c>
    </row>
    <row r="15" spans="1:26" ht="44.25" customHeight="1">
      <c r="A15" s="4"/>
      <c r="B15" s="9" t="s">
        <v>55</v>
      </c>
      <c r="C15" s="33" t="s">
        <v>56</v>
      </c>
      <c r="D15" s="11" t="s">
        <v>29</v>
      </c>
      <c r="E15" s="42">
        <v>1.448</v>
      </c>
      <c r="F15" s="42">
        <v>1.354</v>
      </c>
      <c r="G15" s="13">
        <v>1.763</v>
      </c>
      <c r="H15" s="63">
        <v>102773</v>
      </c>
      <c r="I15" s="64">
        <v>14485</v>
      </c>
      <c r="J15" s="48">
        <v>11077.33</v>
      </c>
      <c r="K15" s="15">
        <v>11602</v>
      </c>
      <c r="L15" s="15">
        <v>11427</v>
      </c>
      <c r="M15" s="15">
        <v>22736</v>
      </c>
      <c r="N15" s="28">
        <v>165</v>
      </c>
      <c r="O15" s="29">
        <v>224</v>
      </c>
      <c r="P15" s="29">
        <v>109</v>
      </c>
      <c r="Q15" s="17">
        <v>158</v>
      </c>
      <c r="R15" s="17">
        <v>103</v>
      </c>
      <c r="S15" s="17">
        <v>22</v>
      </c>
      <c r="T15" s="30">
        <f>H15/N15</f>
        <v>622.8666666666667</v>
      </c>
      <c r="U15" s="30">
        <f>I15/O15</f>
        <v>64.66517857142857</v>
      </c>
      <c r="V15" s="30">
        <f>J15/P15</f>
        <v>101.62688073394496</v>
      </c>
      <c r="W15" s="30">
        <f>K15/Q15</f>
        <v>73.43037974683544</v>
      </c>
      <c r="X15" s="30">
        <f>L15/R15</f>
        <v>110.94174757281553</v>
      </c>
      <c r="Y15" s="20">
        <f t="shared" si="1"/>
        <v>430.6060606060606</v>
      </c>
      <c r="Z15" s="4"/>
    </row>
    <row r="16" spans="1:26" ht="66">
      <c r="A16" s="4"/>
      <c r="B16" s="9" t="s">
        <v>57</v>
      </c>
      <c r="C16" s="33" t="s">
        <v>58</v>
      </c>
      <c r="D16" s="11" t="s">
        <v>29</v>
      </c>
      <c r="E16" s="42">
        <v>0.822</v>
      </c>
      <c r="F16" s="42">
        <v>0.748</v>
      </c>
      <c r="G16" s="13">
        <v>0.797</v>
      </c>
      <c r="H16" s="63"/>
      <c r="I16" s="64">
        <v>11204</v>
      </c>
      <c r="J16" s="48">
        <v>6247</v>
      </c>
      <c r="K16" s="15">
        <v>5355</v>
      </c>
      <c r="L16" s="15">
        <v>4963</v>
      </c>
      <c r="M16" s="15">
        <v>4763</v>
      </c>
      <c r="N16" s="28"/>
      <c r="O16" s="29">
        <v>13</v>
      </c>
      <c r="P16" s="29">
        <v>8</v>
      </c>
      <c r="Q16" s="17">
        <v>4</v>
      </c>
      <c r="R16" s="17">
        <v>7</v>
      </c>
      <c r="S16" s="18">
        <v>3</v>
      </c>
      <c r="T16" s="30"/>
      <c r="U16" s="30">
        <f>I16/O16</f>
        <v>861.8461538461538</v>
      </c>
      <c r="V16" s="30">
        <f>J16/P16</f>
        <v>780.875</v>
      </c>
      <c r="W16" s="30">
        <f>K16/Q16</f>
        <v>1338.75</v>
      </c>
      <c r="X16" s="30">
        <f>L16/R16</f>
        <v>709</v>
      </c>
      <c r="Y16" s="20">
        <f t="shared" si="1"/>
        <v>661.5277777777777</v>
      </c>
      <c r="Z16" s="21" t="s">
        <v>59</v>
      </c>
    </row>
    <row r="17" spans="2:26" s="38" customFormat="1" ht="16.5">
      <c r="B17" s="65"/>
      <c r="E17" s="66"/>
      <c r="F17" s="66"/>
      <c r="G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5"/>
    </row>
    <row r="18" spans="1:20" s="68" customFormat="1" ht="16.5">
      <c r="A18" s="67" t="s">
        <v>60</v>
      </c>
      <c r="D18" s="69"/>
      <c r="E18" s="69"/>
      <c r="F18" s="69"/>
      <c r="G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s="68" customFormat="1" ht="19.5">
      <c r="A19" s="70" t="s">
        <v>61</v>
      </c>
      <c r="D19" s="69"/>
      <c r="E19" s="69"/>
      <c r="F19" s="69"/>
      <c r="G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s="68" customFormat="1" ht="16.5">
      <c r="A20" s="71" t="s">
        <v>62</v>
      </c>
      <c r="D20" s="69"/>
      <c r="E20" s="69"/>
      <c r="F20" s="69"/>
      <c r="G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s="68" customFormat="1" ht="24" customHeight="1">
      <c r="A21" s="72" t="s">
        <v>63</v>
      </c>
      <c r="D21" s="69"/>
      <c r="E21" s="69"/>
      <c r="F21" s="69"/>
      <c r="G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6" s="68" customFormat="1" ht="24.75" customHeight="1">
      <c r="A22" s="73" t="s">
        <v>64</v>
      </c>
      <c r="B22" s="74" t="s">
        <v>65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/>
      <c r="V22" s="76"/>
      <c r="W22" s="76"/>
      <c r="X22" s="76"/>
      <c r="Y22" s="76"/>
      <c r="Z22" s="77"/>
    </row>
    <row r="23" spans="1:26" s="68" customFormat="1" ht="22.5" customHeight="1">
      <c r="A23" s="73" t="s">
        <v>64</v>
      </c>
      <c r="B23" s="74" t="s">
        <v>66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76"/>
      <c r="W23" s="76"/>
      <c r="X23" s="76"/>
      <c r="Y23" s="76"/>
      <c r="Z23" s="77"/>
    </row>
    <row r="24" spans="1:26" s="68" customFormat="1" ht="21" customHeight="1">
      <c r="A24" s="73" t="s">
        <v>64</v>
      </c>
      <c r="B24" s="74" t="s">
        <v>67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/>
      <c r="V24" s="76"/>
      <c r="W24" s="76"/>
      <c r="X24" s="76"/>
      <c r="Y24" s="76"/>
      <c r="Z24" s="77"/>
    </row>
    <row r="25" spans="1:26" s="68" customFormat="1" ht="24.75" customHeight="1">
      <c r="A25" s="73" t="s">
        <v>68</v>
      </c>
      <c r="B25" s="78" t="s">
        <v>69</v>
      </c>
      <c r="C25" s="78"/>
      <c r="D25" s="79" t="s">
        <v>70</v>
      </c>
      <c r="E25" s="80"/>
      <c r="F25" s="80"/>
      <c r="G25" s="81"/>
      <c r="H25" s="79" t="s">
        <v>71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</row>
    <row r="26" spans="1:26" s="68" customFormat="1" ht="92.25" customHeight="1">
      <c r="A26" s="73"/>
      <c r="B26" s="82"/>
      <c r="C26" s="83"/>
      <c r="D26" s="84"/>
      <c r="E26" s="83"/>
      <c r="F26" s="75"/>
      <c r="G26" s="83"/>
      <c r="H26" s="85" t="s">
        <v>72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</row>
    <row r="27" spans="1:26" s="68" customFormat="1" ht="89.25" customHeight="1">
      <c r="A27" s="73"/>
      <c r="B27" s="82"/>
      <c r="C27" s="83"/>
      <c r="D27" s="84"/>
      <c r="E27" s="83"/>
      <c r="F27" s="75"/>
      <c r="G27" s="83"/>
      <c r="H27" s="85" t="s">
        <v>72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</row>
    <row r="28" spans="1:20" s="68" customFormat="1" ht="36.75" customHeight="1">
      <c r="A28" s="88" t="s">
        <v>73</v>
      </c>
      <c r="B28" s="67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</sheetData>
  <sheetProtection/>
  <mergeCells count="5">
    <mergeCell ref="B25:C25"/>
    <mergeCell ref="D25:G25"/>
    <mergeCell ref="H25:Z25"/>
    <mergeCell ref="H26:Z26"/>
    <mergeCell ref="H27:Z27"/>
  </mergeCells>
  <conditionalFormatting sqref="B6 B8:B12">
    <cfRule type="expression" priority="2" dxfId="2" stopIfTrue="1">
      <formula>"COUNTIF($D$2:$D$706,D2)&gt;1"</formula>
    </cfRule>
  </conditionalFormatting>
  <conditionalFormatting sqref="B13:C16">
    <cfRule type="expression" priority="1" dxfId="2" stopIfTrue="1">
      <formula>"COUNTIF($D$2:$D$706,D2)&gt;1"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5274</dc:creator>
  <cp:keywords/>
  <dc:description/>
  <cp:lastModifiedBy>5274</cp:lastModifiedBy>
  <dcterms:created xsi:type="dcterms:W3CDTF">2022-07-28T06:47:53Z</dcterms:created>
  <dcterms:modified xsi:type="dcterms:W3CDTF">2022-07-28T06:48:01Z</dcterms:modified>
  <cp:category/>
  <cp:version/>
  <cp:contentType/>
  <cp:contentStatus/>
</cp:coreProperties>
</file>