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過敏免疫風濕科" sheetId="1" r:id="rId1"/>
  </sheets>
  <externalReferences>
    <externalReference r:id="rId4"/>
  </externalReferences>
  <definedNames>
    <definedName name="_xlnm.Print_Titles" localSheetId="0">'過敏免疫風濕科'!$1:$2</definedName>
  </definedNames>
  <calcPr fullCalcOnLoad="1"/>
</workbook>
</file>

<file path=xl/sharedStrings.xml><?xml version="1.0" encoding="utf-8"?>
<sst xmlns="http://schemas.openxmlformats.org/spreadsheetml/2006/main" count="91" uniqueCount="70">
  <si>
    <t>*本表為2021年貴 科所訂購期刊，依「2019 Impact Facotr」多寡排序。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</si>
  <si>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</si>
  <si>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</si>
  <si>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</si>
  <si>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</si>
  <si>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</si>
  <si>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</si>
  <si>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</si>
  <si>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</si>
  <si>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</si>
  <si>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</si>
  <si>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2021年訂購價格</t>
  </si>
  <si>
    <t>2017年全文點閱篇次</t>
  </si>
  <si>
    <t>2018年全文點閱篇次</t>
  </si>
  <si>
    <t>2019年全文點閱篇次</t>
  </si>
  <si>
    <t>2020年全文點閱篇次</t>
  </si>
  <si>
    <t>2021年1-6月全文點閱篇次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</si>
  <si>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</si>
  <si>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</si>
  <si>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</si>
  <si>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</si>
  <si>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2021年1-6月平均每篇全文點閱金額</t>
  </si>
  <si>
    <t>備註</t>
  </si>
  <si>
    <t>Nature Reviews Rheumatology</t>
  </si>
  <si>
    <t>1759-4790</t>
  </si>
  <si>
    <t>AIR</t>
  </si>
  <si>
    <t>Annals of the Rheumatic Diseases</t>
  </si>
  <si>
    <t>0003-4967</t>
  </si>
  <si>
    <t>Journal of Allergy and Clinical Immunology</t>
  </si>
  <si>
    <t>0091-6749</t>
  </si>
  <si>
    <t>2020年轉單本訂購</t>
  </si>
  <si>
    <t>Arthritis &amp; Rheumatology</t>
  </si>
  <si>
    <t>2326-5191</t>
  </si>
  <si>
    <t>Allergy</t>
  </si>
  <si>
    <t>0105-4538</t>
  </si>
  <si>
    <t>因收錄在期刊套裝中，故訂購價格為平均套裝刊價</t>
  </si>
  <si>
    <t>Current Opinion in Immunology</t>
  </si>
  <si>
    <t>0952-7915</t>
  </si>
  <si>
    <t>2019年改以套裝方式訂購，故期刊價格低</t>
  </si>
  <si>
    <t>Rheumatology</t>
  </si>
  <si>
    <t>1462-0324</t>
  </si>
  <si>
    <t>Seminars in arthritis and Rheumatism</t>
  </si>
  <si>
    <t>0049-0172</t>
  </si>
  <si>
    <t>Current Opinion in Rheumatology</t>
  </si>
  <si>
    <t>1040-8711</t>
  </si>
  <si>
    <t>Journal of Rheumatology</t>
  </si>
  <si>
    <t>0315-162X</t>
  </si>
  <si>
    <t xml:space="preserve">Immunology and Allergy Clinics of North America </t>
  </si>
  <si>
    <t>0889-8561</t>
  </si>
  <si>
    <t>收錄於資料庫未有價格</t>
  </si>
  <si>
    <t>Best Practice &amp; Research Clinical Rheumatology</t>
  </si>
  <si>
    <t>1521-6942</t>
  </si>
  <si>
    <t>Lupus</t>
  </si>
  <si>
    <t>0961-2033</t>
  </si>
  <si>
    <t>International Journal of Rheumatic Diseases</t>
  </si>
  <si>
    <t>1756-1841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</si>
  <si>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</si>
  <si>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</si>
  <si>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</si>
  <si>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2022年期刊訂購，請勾選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</si>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</sst>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_-;\-* #,##0.000_-;_-* &quot;-&quot;??_-;_-@_-"/>
    <numFmt numFmtId="178" formatCode="0.000_ "/>
    <numFmt numFmtId="179" formatCode="_(* #,##0_);_(* \(#,##0\);_(* &quot;-&quot;??_);_(@_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0"/>
      <color indexed="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新細明體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DE9D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176" fontId="20" fillId="4" borderId="10" xfId="34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6" fontId="0" fillId="7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6" fontId="43" fillId="33" borderId="10" xfId="34" applyNumberFormat="1" applyFont="1" applyFill="1" applyBorder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4" fillId="0" borderId="10" xfId="33" applyFont="1" applyFill="1" applyBorder="1" applyAlignment="1">
      <alignment horizontal="center" vertical="center" wrapText="1"/>
      <protection/>
    </xf>
    <xf numFmtId="176" fontId="0" fillId="4" borderId="10" xfId="34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6" fontId="0" fillId="4" borderId="10" xfId="34" applyNumberFormat="1" applyFont="1" applyFill="1" applyBorder="1" applyAlignment="1">
      <alignment vertical="center"/>
    </xf>
    <xf numFmtId="0" fontId="45" fillId="0" borderId="10" xfId="33" applyFont="1" applyFill="1" applyBorder="1" applyAlignment="1">
      <alignment horizontal="left" vertical="center" wrapText="1"/>
      <protection/>
    </xf>
    <xf numFmtId="0" fontId="45" fillId="0" borderId="10" xfId="33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>
      <alignment vertical="center"/>
    </xf>
    <xf numFmtId="179" fontId="0" fillId="4" borderId="10" xfId="34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6" fontId="0" fillId="7" borderId="10" xfId="0" applyNumberFormat="1" applyFont="1" applyFill="1" applyBorder="1" applyAlignment="1">
      <alignment horizontal="center" vertical="center"/>
    </xf>
    <xf numFmtId="176" fontId="45" fillId="33" borderId="10" xfId="34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4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176" fontId="0" fillId="4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" fontId="0" fillId="3" borderId="10" xfId="0" applyNumberFormat="1" applyFill="1" applyBorder="1" applyAlignment="1">
      <alignment horizontal="center" vertical="center"/>
    </xf>
    <xf numFmtId="176" fontId="0" fillId="7" borderId="11" xfId="0" applyNumberFormat="1" applyFill="1" applyBorder="1" applyAlignment="1">
      <alignment horizontal="center" vertical="center"/>
    </xf>
    <xf numFmtId="176" fontId="43" fillId="33" borderId="11" xfId="34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2" fillId="0" borderId="0" xfId="33" applyFont="1" applyFill="1">
      <alignment vertical="center"/>
      <protection/>
    </xf>
    <xf numFmtId="0" fontId="24" fillId="0" borderId="0" xfId="33" applyFont="1" applyFill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>
      <alignment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>
      <alignment vertical="center"/>
      <protection/>
    </xf>
    <xf numFmtId="0" fontId="18" fillId="0" borderId="12" xfId="33" applyBorder="1" applyAlignment="1">
      <alignment horizontal="center" vertical="center" wrapText="1"/>
      <protection/>
    </xf>
    <xf numFmtId="0" fontId="18" fillId="0" borderId="14" xfId="33" applyBorder="1" applyAlignment="1">
      <alignment horizontal="center" vertical="center" wrapText="1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-sleeping\&#21508;&#38917;&#35336;&#30059;\&#26399;&#21002;&#35519;&#26597;\2022_&#26399;&#21002;&#35519;&#26597;_20210802\&#35519;&#26597;&#34920;\2022_&#26399;&#21002;&#35519;&#26597;_&#20839;&#31185;&#31995;_202107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內科"/>
      <sheetName val="過敏免疫風濕科"/>
      <sheetName val="心臟內科"/>
      <sheetName val="感染科"/>
      <sheetName val="胃腸科"/>
      <sheetName val="血液腫瘤科"/>
      <sheetName val="新陳代謝科"/>
      <sheetName val="腎臟科"/>
      <sheetName val="神經內科"/>
      <sheetName val="胸腔內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9"/>
  <sheetViews>
    <sheetView tabSelected="1" workbookViewId="0" topLeftCell="A1">
      <pane xSplit="8" ySplit="2" topLeftCell="I18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22" sqref="A22:A25"/>
    </sheetView>
  </sheetViews>
  <sheetFormatPr defaultColWidth="9.00390625" defaultRowHeight="15.75"/>
  <cols>
    <col min="1" max="1" width="5.625" style="0" customWidth="1"/>
    <col min="2" max="2" width="26.25390625" style="2" customWidth="1"/>
    <col min="3" max="3" width="10.625" style="0" customWidth="1"/>
    <col min="4" max="4" width="5.375" style="0" bestFit="1" customWidth="1"/>
    <col min="5" max="5" width="7.50390625" style="3" hidden="1" customWidth="1"/>
    <col min="6" max="6" width="7.50390625" style="3" bestFit="1" customWidth="1"/>
    <col min="7" max="7" width="9.75390625" style="0" hidden="1" customWidth="1"/>
    <col min="8" max="8" width="9.00390625" style="0" hidden="1" customWidth="1"/>
    <col min="9" max="9" width="9.00390625" style="0" customWidth="1"/>
    <col min="10" max="11" width="9.00390625" style="0" bestFit="1" customWidth="1"/>
    <col min="12" max="13" width="7.50390625" style="3" hidden="1" customWidth="1"/>
    <col min="14" max="16" width="7.50390625" style="3" customWidth="1"/>
    <col min="17" max="18" width="7.50390625" style="3" hidden="1" customWidth="1"/>
    <col min="19" max="21" width="7.50390625" style="3" customWidth="1"/>
    <col min="22" max="22" width="15.125" style="2" customWidth="1"/>
  </cols>
  <sheetData>
    <row r="1" spans="1:25" ht="16.5">
      <c r="A1" s="1" t="s">
        <v>0</v>
      </c>
      <c r="L1"/>
      <c r="V1" s="3"/>
      <c r="W1" s="3"/>
      <c r="X1" s="3"/>
      <c r="Y1" s="2"/>
    </row>
    <row r="2" spans="1:22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4" t="s">
        <v>22</v>
      </c>
    </row>
    <row r="3" spans="1:22" ht="24.75" customHeight="1">
      <c r="A3" s="4"/>
      <c r="B3" s="10" t="s">
        <v>23</v>
      </c>
      <c r="C3" s="11" t="s">
        <v>24</v>
      </c>
      <c r="D3" s="11" t="s">
        <v>25</v>
      </c>
      <c r="E3" s="12">
        <v>18.545</v>
      </c>
      <c r="F3" s="12">
        <v>16.625</v>
      </c>
      <c r="G3" s="13">
        <v>63463</v>
      </c>
      <c r="H3" s="13">
        <v>69063.64</v>
      </c>
      <c r="I3" s="13">
        <v>72427.1355</v>
      </c>
      <c r="J3" s="13">
        <v>73340</v>
      </c>
      <c r="K3" s="13">
        <v>78409.49749999998</v>
      </c>
      <c r="L3" s="14">
        <v>107</v>
      </c>
      <c r="M3" s="14">
        <v>178</v>
      </c>
      <c r="N3" s="14">
        <v>286</v>
      </c>
      <c r="O3" s="14">
        <v>233</v>
      </c>
      <c r="P3" s="14">
        <v>148</v>
      </c>
      <c r="Q3" s="15">
        <f>G3/L3</f>
        <v>593.1121495327103</v>
      </c>
      <c r="R3" s="15">
        <f>H3/M3</f>
        <v>387.9979775280899</v>
      </c>
      <c r="S3" s="15">
        <f>(I3*5/12)/N3</f>
        <v>105.51738854895105</v>
      </c>
      <c r="T3" s="15">
        <f>J3/O3</f>
        <v>314.7639484978541</v>
      </c>
      <c r="U3" s="15">
        <f>K3*0.5/P3</f>
        <v>264.89695101351344</v>
      </c>
      <c r="V3" s="4"/>
    </row>
    <row r="4" spans="1:22" ht="45.75" customHeight="1">
      <c r="A4" s="4"/>
      <c r="B4" s="10" t="s">
        <v>26</v>
      </c>
      <c r="C4" s="11" t="s">
        <v>27</v>
      </c>
      <c r="D4" s="11" t="s">
        <v>25</v>
      </c>
      <c r="E4" s="16">
        <v>14.299</v>
      </c>
      <c r="F4" s="12">
        <v>16.102</v>
      </c>
      <c r="G4" s="13">
        <v>50521</v>
      </c>
      <c r="H4" s="17">
        <v>49567</v>
      </c>
      <c r="I4" s="13">
        <v>45695.5</v>
      </c>
      <c r="J4" s="13">
        <v>47727</v>
      </c>
      <c r="K4" s="13">
        <v>48871</v>
      </c>
      <c r="L4" s="14">
        <v>646</v>
      </c>
      <c r="M4" s="14">
        <v>445</v>
      </c>
      <c r="N4" s="14">
        <v>573</v>
      </c>
      <c r="O4" s="14">
        <v>532</v>
      </c>
      <c r="P4" s="14">
        <v>197</v>
      </c>
      <c r="Q4" s="15">
        <v>78.20588235294117</v>
      </c>
      <c r="R4" s="15">
        <v>129.8925576519916</v>
      </c>
      <c r="S4" s="18">
        <v>76.77335349462366</v>
      </c>
      <c r="T4" s="15">
        <f aca="true" t="shared" si="0" ref="T4:T16">J4/O4</f>
        <v>89.7124060150376</v>
      </c>
      <c r="U4" s="15">
        <f aca="true" t="shared" si="1" ref="U4:U16">K4*0.5/P4</f>
        <v>124.03807106598985</v>
      </c>
      <c r="V4" s="4"/>
    </row>
    <row r="5" spans="1:22" ht="42" customHeight="1">
      <c r="A5" s="4"/>
      <c r="B5" s="10" t="s">
        <v>28</v>
      </c>
      <c r="C5" s="11" t="s">
        <v>29</v>
      </c>
      <c r="D5" s="11" t="s">
        <v>25</v>
      </c>
      <c r="E5" s="19">
        <v>14.11</v>
      </c>
      <c r="F5" s="19">
        <v>10.228</v>
      </c>
      <c r="G5" s="13">
        <v>808</v>
      </c>
      <c r="H5" s="13">
        <v>827</v>
      </c>
      <c r="I5" s="13">
        <v>907.95</v>
      </c>
      <c r="J5" s="13">
        <v>38557.769250000005</v>
      </c>
      <c r="K5" s="13">
        <v>29130.88464</v>
      </c>
      <c r="L5" s="14">
        <v>248</v>
      </c>
      <c r="M5" s="14">
        <v>238</v>
      </c>
      <c r="N5" s="14">
        <v>113</v>
      </c>
      <c r="O5" s="14">
        <v>520</v>
      </c>
      <c r="P5" s="14">
        <v>53</v>
      </c>
      <c r="Q5" s="15">
        <f>G5/L5</f>
        <v>3.2580645161290325</v>
      </c>
      <c r="R5" s="15">
        <f>H5/M5</f>
        <v>3.4747899159663866</v>
      </c>
      <c r="S5" s="15">
        <f>(I5*5/12)/N5</f>
        <v>3.3478982300884956</v>
      </c>
      <c r="T5" s="15">
        <f t="shared" si="0"/>
        <v>74.14955625</v>
      </c>
      <c r="U5" s="15">
        <f t="shared" si="1"/>
        <v>274.81966641509433</v>
      </c>
      <c r="V5" s="20" t="s">
        <v>30</v>
      </c>
    </row>
    <row r="6" spans="1:22" s="23" customFormat="1" ht="40.5" customHeight="1">
      <c r="A6" s="21"/>
      <c r="B6" s="10" t="s">
        <v>31</v>
      </c>
      <c r="C6" s="11" t="s">
        <v>32</v>
      </c>
      <c r="D6" s="11" t="s">
        <v>25</v>
      </c>
      <c r="E6" s="12">
        <v>9.002</v>
      </c>
      <c r="F6" s="12">
        <v>9.586</v>
      </c>
      <c r="G6" s="22">
        <v>64948</v>
      </c>
      <c r="H6" s="13">
        <v>62172</v>
      </c>
      <c r="I6" s="13">
        <v>67573</v>
      </c>
      <c r="J6" s="13">
        <v>71804</v>
      </c>
      <c r="K6" s="13">
        <v>66726</v>
      </c>
      <c r="L6" s="14">
        <v>138</v>
      </c>
      <c r="M6" s="14">
        <v>87</v>
      </c>
      <c r="N6" s="14">
        <v>309</v>
      </c>
      <c r="O6" s="14">
        <v>225</v>
      </c>
      <c r="P6" s="14">
        <v>114</v>
      </c>
      <c r="Q6" s="15">
        <f aca="true" t="shared" si="2" ref="Q6:S16">G6/L6</f>
        <v>470.6376811594203</v>
      </c>
      <c r="R6" s="15">
        <f>H6/M6</f>
        <v>714.6206896551724</v>
      </c>
      <c r="S6" s="18">
        <v>162.74807321772641</v>
      </c>
      <c r="T6" s="15">
        <f t="shared" si="0"/>
        <v>319.12888888888887</v>
      </c>
      <c r="U6" s="15">
        <f t="shared" si="1"/>
        <v>292.6578947368421</v>
      </c>
      <c r="V6" s="4"/>
    </row>
    <row r="7" spans="1:22" ht="66">
      <c r="A7" s="4"/>
      <c r="B7" s="10" t="s">
        <v>33</v>
      </c>
      <c r="C7" s="11" t="s">
        <v>34</v>
      </c>
      <c r="D7" s="11" t="s">
        <v>25</v>
      </c>
      <c r="E7" s="12">
        <v>6.771</v>
      </c>
      <c r="F7" s="12">
        <v>8.706</v>
      </c>
      <c r="G7" s="24">
        <v>1496</v>
      </c>
      <c r="H7" s="13">
        <v>1221</v>
      </c>
      <c r="I7" s="13">
        <v>1236</v>
      </c>
      <c r="J7" s="13">
        <v>1326</v>
      </c>
      <c r="K7" s="13">
        <v>1515</v>
      </c>
      <c r="L7" s="14">
        <v>72</v>
      </c>
      <c r="M7" s="14">
        <v>33</v>
      </c>
      <c r="N7" s="14">
        <v>51</v>
      </c>
      <c r="O7" s="14">
        <v>190</v>
      </c>
      <c r="P7" s="14">
        <v>37</v>
      </c>
      <c r="Q7" s="15">
        <f>G7/L7</f>
        <v>20.77777777777778</v>
      </c>
      <c r="R7" s="15">
        <f>H7/M7</f>
        <v>37</v>
      </c>
      <c r="S7" s="18">
        <f>I7/N7</f>
        <v>24.235294117647058</v>
      </c>
      <c r="T7" s="15">
        <f t="shared" si="0"/>
        <v>6.978947368421053</v>
      </c>
      <c r="U7" s="15">
        <f t="shared" si="1"/>
        <v>20.472972972972972</v>
      </c>
      <c r="V7" s="20" t="s">
        <v>35</v>
      </c>
    </row>
    <row r="8" spans="1:22" ht="60" customHeight="1">
      <c r="A8" s="4"/>
      <c r="B8" s="25" t="s">
        <v>36</v>
      </c>
      <c r="C8" s="26" t="s">
        <v>37</v>
      </c>
      <c r="D8" s="26" t="s">
        <v>25</v>
      </c>
      <c r="E8" s="27">
        <v>7.667</v>
      </c>
      <c r="F8" s="12">
        <v>7.29</v>
      </c>
      <c r="G8" s="13">
        <v>78773</v>
      </c>
      <c r="H8" s="28">
        <v>80916.921206</v>
      </c>
      <c r="I8" s="13">
        <v>907.95</v>
      </c>
      <c r="J8" s="13">
        <v>889</v>
      </c>
      <c r="K8" s="13">
        <v>861</v>
      </c>
      <c r="L8" s="29">
        <v>18</v>
      </c>
      <c r="M8" s="29">
        <v>18</v>
      </c>
      <c r="N8" s="29">
        <v>11</v>
      </c>
      <c r="O8" s="29">
        <v>21</v>
      </c>
      <c r="P8" s="29">
        <v>2</v>
      </c>
      <c r="Q8" s="30">
        <f t="shared" si="2"/>
        <v>4376.277777777777</v>
      </c>
      <c r="R8" s="30">
        <f>H8/M8</f>
        <v>4495.384511444445</v>
      </c>
      <c r="S8" s="31">
        <v>75.66250000000001</v>
      </c>
      <c r="T8" s="15">
        <f t="shared" si="0"/>
        <v>42.333333333333336</v>
      </c>
      <c r="U8" s="15">
        <f t="shared" si="1"/>
        <v>215.25</v>
      </c>
      <c r="V8" s="32" t="s">
        <v>38</v>
      </c>
    </row>
    <row r="9" spans="1:22" ht="66">
      <c r="A9" s="4"/>
      <c r="B9" s="10" t="s">
        <v>39</v>
      </c>
      <c r="C9" s="11" t="s">
        <v>40</v>
      </c>
      <c r="D9" s="11" t="s">
        <v>25</v>
      </c>
      <c r="E9" s="12">
        <v>5.149</v>
      </c>
      <c r="F9" s="12">
        <v>5.606</v>
      </c>
      <c r="G9" s="33"/>
      <c r="H9" s="13">
        <v>6281</v>
      </c>
      <c r="I9" s="13">
        <v>7007.74</v>
      </c>
      <c r="J9" s="13">
        <v>6976</v>
      </c>
      <c r="K9" s="13">
        <v>7000</v>
      </c>
      <c r="L9" s="14">
        <v>304</v>
      </c>
      <c r="M9" s="14">
        <v>292</v>
      </c>
      <c r="N9" s="14">
        <v>302</v>
      </c>
      <c r="O9" s="14">
        <v>220</v>
      </c>
      <c r="P9" s="14">
        <v>104</v>
      </c>
      <c r="Q9" s="15">
        <f t="shared" si="2"/>
        <v>0</v>
      </c>
      <c r="R9" s="15">
        <f t="shared" si="2"/>
        <v>21.51027397260274</v>
      </c>
      <c r="S9" s="18">
        <f t="shared" si="2"/>
        <v>23.204437086092714</v>
      </c>
      <c r="T9" s="15">
        <f t="shared" si="0"/>
        <v>31.70909090909091</v>
      </c>
      <c r="U9" s="15">
        <f t="shared" si="1"/>
        <v>33.65384615384615</v>
      </c>
      <c r="V9" s="20" t="s">
        <v>35</v>
      </c>
    </row>
    <row r="10" spans="1:22" s="36" customFormat="1" ht="42" customHeight="1">
      <c r="A10" s="34"/>
      <c r="B10" s="10" t="s">
        <v>41</v>
      </c>
      <c r="C10" s="11" t="s">
        <v>42</v>
      </c>
      <c r="D10" s="11" t="s">
        <v>25</v>
      </c>
      <c r="E10" s="12">
        <v>5.072</v>
      </c>
      <c r="F10" s="12">
        <v>4.751</v>
      </c>
      <c r="G10" s="35">
        <v>24014.367286</v>
      </c>
      <c r="H10" s="28">
        <v>24910.262619</v>
      </c>
      <c r="I10" s="13">
        <v>27657.52162</v>
      </c>
      <c r="J10" s="13">
        <v>26722.89235</v>
      </c>
      <c r="K10" s="13">
        <v>27816.47424</v>
      </c>
      <c r="L10" s="14">
        <v>99</v>
      </c>
      <c r="M10" s="14">
        <v>88</v>
      </c>
      <c r="N10" s="14">
        <v>64</v>
      </c>
      <c r="O10" s="14">
        <v>37</v>
      </c>
      <c r="P10" s="14">
        <v>43</v>
      </c>
      <c r="Q10" s="15">
        <f t="shared" si="2"/>
        <v>242.56936652525252</v>
      </c>
      <c r="R10" s="15">
        <f t="shared" si="2"/>
        <v>283.071166125</v>
      </c>
      <c r="S10" s="18">
        <f t="shared" si="2"/>
        <v>432.1487753125</v>
      </c>
      <c r="T10" s="15">
        <f t="shared" si="0"/>
        <v>722.2403337837837</v>
      </c>
      <c r="U10" s="15">
        <f t="shared" si="1"/>
        <v>323.4473748837209</v>
      </c>
      <c r="V10" s="4"/>
    </row>
    <row r="11" spans="1:22" s="36" customFormat="1" ht="66">
      <c r="A11" s="34"/>
      <c r="B11" s="10" t="s">
        <v>43</v>
      </c>
      <c r="C11" s="11" t="s">
        <v>44</v>
      </c>
      <c r="D11" s="11" t="s">
        <v>25</v>
      </c>
      <c r="E11" s="12">
        <v>3.851</v>
      </c>
      <c r="F11" s="12">
        <v>4.006</v>
      </c>
      <c r="G11" s="13">
        <v>72797</v>
      </c>
      <c r="H11" s="13">
        <v>14977</v>
      </c>
      <c r="I11" s="13">
        <v>11077.33</v>
      </c>
      <c r="J11" s="13">
        <v>11602</v>
      </c>
      <c r="K11" s="13">
        <v>11427</v>
      </c>
      <c r="L11" s="14">
        <v>78</v>
      </c>
      <c r="M11" s="14">
        <v>98</v>
      </c>
      <c r="N11" s="37">
        <v>63</v>
      </c>
      <c r="O11" s="37">
        <v>28</v>
      </c>
      <c r="P11" s="14">
        <v>22</v>
      </c>
      <c r="Q11" s="15">
        <f t="shared" si="2"/>
        <v>933.2948717948718</v>
      </c>
      <c r="R11" s="15">
        <f t="shared" si="2"/>
        <v>152.8265306122449</v>
      </c>
      <c r="S11" s="18">
        <f t="shared" si="2"/>
        <v>175.8306349206349</v>
      </c>
      <c r="T11" s="15">
        <f t="shared" si="0"/>
        <v>414.35714285714283</v>
      </c>
      <c r="U11" s="15">
        <f t="shared" si="1"/>
        <v>259.70454545454544</v>
      </c>
      <c r="V11" s="20" t="s">
        <v>35</v>
      </c>
    </row>
    <row r="12" spans="1:22" s="36" customFormat="1" ht="27.75" customHeight="1">
      <c r="A12" s="34"/>
      <c r="B12" s="10" t="s">
        <v>45</v>
      </c>
      <c r="C12" s="11" t="s">
        <v>46</v>
      </c>
      <c r="D12" s="11" t="s">
        <v>25</v>
      </c>
      <c r="E12" s="12">
        <v>3.634</v>
      </c>
      <c r="F12" s="19">
        <v>3.35</v>
      </c>
      <c r="G12" s="35">
        <v>32700</v>
      </c>
      <c r="H12" s="13">
        <v>31200</v>
      </c>
      <c r="I12" s="13">
        <v>31730</v>
      </c>
      <c r="J12" s="13">
        <v>31365</v>
      </c>
      <c r="K12" s="13">
        <v>29069</v>
      </c>
      <c r="L12" s="14">
        <v>163</v>
      </c>
      <c r="M12" s="14">
        <v>130</v>
      </c>
      <c r="N12" s="14">
        <v>44</v>
      </c>
      <c r="O12" s="14">
        <v>87</v>
      </c>
      <c r="P12" s="14">
        <v>15</v>
      </c>
      <c r="Q12" s="15">
        <f t="shared" si="2"/>
        <v>200.61349693251535</v>
      </c>
      <c r="R12" s="15">
        <f t="shared" si="2"/>
        <v>240</v>
      </c>
      <c r="S12" s="18">
        <f t="shared" si="2"/>
        <v>721.1363636363636</v>
      </c>
      <c r="T12" s="15">
        <f t="shared" si="0"/>
        <v>360.51724137931035</v>
      </c>
      <c r="U12" s="15">
        <f t="shared" si="1"/>
        <v>968.9666666666667</v>
      </c>
      <c r="V12" s="4"/>
    </row>
    <row r="13" spans="1:22" ht="39" customHeight="1">
      <c r="A13" s="4"/>
      <c r="B13" s="10" t="s">
        <v>47</v>
      </c>
      <c r="C13" s="11" t="s">
        <v>48</v>
      </c>
      <c r="D13" s="11" t="s">
        <v>25</v>
      </c>
      <c r="E13" s="12">
        <v>2.788</v>
      </c>
      <c r="F13" s="19">
        <v>3</v>
      </c>
      <c r="G13" s="33"/>
      <c r="H13" s="33"/>
      <c r="I13" s="33"/>
      <c r="J13" s="33"/>
      <c r="K13" s="33"/>
      <c r="L13" s="14">
        <v>4</v>
      </c>
      <c r="M13" s="14">
        <v>13</v>
      </c>
      <c r="N13" s="14">
        <v>0</v>
      </c>
      <c r="O13" s="14">
        <v>17</v>
      </c>
      <c r="P13" s="14">
        <v>3</v>
      </c>
      <c r="Q13" s="15">
        <f>G13/L13</f>
        <v>0</v>
      </c>
      <c r="R13" s="38"/>
      <c r="S13" s="39"/>
      <c r="T13" s="15">
        <f t="shared" si="0"/>
        <v>0</v>
      </c>
      <c r="U13" s="15">
        <f t="shared" si="1"/>
        <v>0</v>
      </c>
      <c r="V13" s="20" t="s">
        <v>49</v>
      </c>
    </row>
    <row r="14" spans="1:22" s="36" customFormat="1" ht="66">
      <c r="A14" s="34"/>
      <c r="B14" s="10" t="s">
        <v>50</v>
      </c>
      <c r="C14" s="11" t="s">
        <v>51</v>
      </c>
      <c r="D14" s="11" t="s">
        <v>25</v>
      </c>
      <c r="E14" s="12">
        <v>3.016</v>
      </c>
      <c r="F14" s="12">
        <v>2.727</v>
      </c>
      <c r="G14" s="13">
        <v>808</v>
      </c>
      <c r="H14" s="13">
        <v>827</v>
      </c>
      <c r="I14" s="13">
        <v>907.95</v>
      </c>
      <c r="J14" s="13">
        <v>889</v>
      </c>
      <c r="K14" s="13">
        <v>861</v>
      </c>
      <c r="L14" s="14">
        <v>34</v>
      </c>
      <c r="M14" s="14">
        <v>29</v>
      </c>
      <c r="N14" s="14">
        <v>72</v>
      </c>
      <c r="O14" s="14">
        <v>30</v>
      </c>
      <c r="P14" s="14">
        <v>16</v>
      </c>
      <c r="Q14" s="15">
        <f t="shared" si="2"/>
        <v>23.764705882352942</v>
      </c>
      <c r="R14" s="15">
        <f t="shared" si="2"/>
        <v>28.517241379310345</v>
      </c>
      <c r="S14" s="18">
        <f t="shared" si="2"/>
        <v>12.610416666666667</v>
      </c>
      <c r="T14" s="15">
        <f t="shared" si="0"/>
        <v>29.633333333333333</v>
      </c>
      <c r="U14" s="15">
        <f t="shared" si="1"/>
        <v>26.90625</v>
      </c>
      <c r="V14" s="20" t="s">
        <v>35</v>
      </c>
    </row>
    <row r="15" spans="1:22" s="36" customFormat="1" ht="35.25" customHeight="1">
      <c r="A15" s="34"/>
      <c r="B15" s="10" t="s">
        <v>52</v>
      </c>
      <c r="C15" s="11" t="s">
        <v>53</v>
      </c>
      <c r="D15" s="11" t="s">
        <v>25</v>
      </c>
      <c r="E15" s="12">
        <v>2.924</v>
      </c>
      <c r="F15" s="12">
        <v>2.251</v>
      </c>
      <c r="G15" s="24">
        <v>71636</v>
      </c>
      <c r="H15" s="13">
        <v>71401</v>
      </c>
      <c r="I15" s="13">
        <v>77421</v>
      </c>
      <c r="J15" s="13">
        <v>83446</v>
      </c>
      <c r="K15" s="13">
        <v>77338</v>
      </c>
      <c r="L15" s="14">
        <v>65</v>
      </c>
      <c r="M15" s="14">
        <v>43</v>
      </c>
      <c r="N15" s="14">
        <v>122</v>
      </c>
      <c r="O15" s="14">
        <v>78</v>
      </c>
      <c r="P15" s="14">
        <v>59</v>
      </c>
      <c r="Q15" s="15">
        <f t="shared" si="2"/>
        <v>1102.0923076923077</v>
      </c>
      <c r="R15" s="15">
        <f t="shared" si="2"/>
        <v>1660.4883720930231</v>
      </c>
      <c r="S15" s="18">
        <f t="shared" si="2"/>
        <v>634.5983606557377</v>
      </c>
      <c r="T15" s="15">
        <f t="shared" si="0"/>
        <v>1069.820512820513</v>
      </c>
      <c r="U15" s="15">
        <f t="shared" si="1"/>
        <v>655.4067796610169</v>
      </c>
      <c r="V15" s="20"/>
    </row>
    <row r="16" spans="1:22" s="36" customFormat="1" ht="66">
      <c r="A16" s="34"/>
      <c r="B16" s="10" t="s">
        <v>54</v>
      </c>
      <c r="C16" s="11" t="s">
        <v>55</v>
      </c>
      <c r="D16" s="11" t="s">
        <v>25</v>
      </c>
      <c r="E16" s="12">
        <v>1.938</v>
      </c>
      <c r="F16" s="19">
        <v>1.98</v>
      </c>
      <c r="G16" s="24">
        <v>1496</v>
      </c>
      <c r="H16" s="13">
        <v>1221</v>
      </c>
      <c r="I16" s="13">
        <v>1236</v>
      </c>
      <c r="J16" s="13">
        <v>1326</v>
      </c>
      <c r="K16" s="13">
        <v>1515</v>
      </c>
      <c r="L16" s="14">
        <v>61</v>
      </c>
      <c r="M16" s="14">
        <v>63</v>
      </c>
      <c r="N16" s="14">
        <v>99</v>
      </c>
      <c r="O16" s="14">
        <v>136</v>
      </c>
      <c r="P16" s="14">
        <v>28</v>
      </c>
      <c r="Q16" s="15">
        <f>G16/L16</f>
        <v>24.524590163934427</v>
      </c>
      <c r="R16" s="15">
        <f t="shared" si="2"/>
        <v>19.38095238095238</v>
      </c>
      <c r="S16" s="18">
        <f t="shared" si="2"/>
        <v>12.484848484848484</v>
      </c>
      <c r="T16" s="15">
        <f t="shared" si="0"/>
        <v>9.75</v>
      </c>
      <c r="U16" s="15">
        <f t="shared" si="1"/>
        <v>27.053571428571427</v>
      </c>
      <c r="V16" s="20" t="s">
        <v>35</v>
      </c>
    </row>
    <row r="17" spans="2:22" s="36" customFormat="1" ht="16.5">
      <c r="B17" s="40"/>
      <c r="E17" s="41"/>
      <c r="F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0"/>
    </row>
    <row r="18" spans="1:21" s="43" customFormat="1" ht="16.5">
      <c r="A18" s="42" t="s">
        <v>56</v>
      </c>
      <c r="D18" s="44"/>
      <c r="E18" s="44"/>
      <c r="F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s="43" customFormat="1" ht="19.5">
      <c r="A19" s="45" t="s">
        <v>57</v>
      </c>
      <c r="D19" s="44"/>
      <c r="E19" s="44"/>
      <c r="F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s="43" customFormat="1" ht="16.5">
      <c r="A20" s="46" t="s">
        <v>58</v>
      </c>
      <c r="D20" s="44"/>
      <c r="E20" s="44"/>
      <c r="F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43" customFormat="1" ht="24" customHeight="1">
      <c r="A21" s="47" t="s">
        <v>59</v>
      </c>
      <c r="D21" s="44"/>
      <c r="E21" s="44"/>
      <c r="F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2" s="43" customFormat="1" ht="24.75" customHeight="1">
      <c r="A22" s="48" t="s">
        <v>60</v>
      </c>
      <c r="B22" s="49" t="s">
        <v>61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51"/>
      <c r="T22" s="51"/>
      <c r="U22" s="51"/>
      <c r="V22" s="52"/>
    </row>
    <row r="23" spans="1:22" s="43" customFormat="1" ht="22.5" customHeight="1">
      <c r="A23" s="48" t="s">
        <v>60</v>
      </c>
      <c r="B23" s="49" t="s">
        <v>62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51"/>
      <c r="T23" s="51"/>
      <c r="U23" s="51"/>
      <c r="V23" s="52"/>
    </row>
    <row r="24" spans="1:22" s="43" customFormat="1" ht="21" customHeight="1">
      <c r="A24" s="48" t="s">
        <v>60</v>
      </c>
      <c r="B24" s="49" t="s">
        <v>63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1"/>
      <c r="T24" s="51"/>
      <c r="U24" s="51"/>
      <c r="V24" s="52"/>
    </row>
    <row r="25" spans="1:22" s="43" customFormat="1" ht="24.75" customHeight="1">
      <c r="A25" s="48" t="s">
        <v>64</v>
      </c>
      <c r="B25" s="53" t="s">
        <v>65</v>
      </c>
      <c r="C25" s="54"/>
      <c r="D25" s="55" t="s">
        <v>66</v>
      </c>
      <c r="E25" s="56"/>
      <c r="F25" s="57"/>
      <c r="G25" s="55" t="s">
        <v>67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</row>
    <row r="26" spans="1:22" s="43" customFormat="1" ht="92.25" customHeight="1">
      <c r="A26" s="48"/>
      <c r="B26" s="58"/>
      <c r="C26" s="59"/>
      <c r="D26" s="60"/>
      <c r="E26" s="50"/>
      <c r="F26" s="59"/>
      <c r="G26" s="61" t="s">
        <v>68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3"/>
    </row>
    <row r="27" spans="1:22" s="43" customFormat="1" ht="89.25" customHeight="1">
      <c r="A27" s="48"/>
      <c r="B27" s="58"/>
      <c r="C27" s="59"/>
      <c r="D27" s="60"/>
      <c r="E27" s="50"/>
      <c r="F27" s="59"/>
      <c r="G27" s="61" t="s">
        <v>68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3"/>
    </row>
    <row r="28" spans="1:22" s="43" customFormat="1" ht="85.5" customHeight="1">
      <c r="A28" s="48"/>
      <c r="B28" s="58"/>
      <c r="C28" s="59"/>
      <c r="D28" s="60"/>
      <c r="E28" s="50"/>
      <c r="F28" s="59"/>
      <c r="G28" s="61" t="s">
        <v>68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3"/>
    </row>
    <row r="29" spans="1:21" s="43" customFormat="1" ht="57" customHeight="1">
      <c r="A29" s="64" t="s">
        <v>69</v>
      </c>
      <c r="B29" s="42"/>
      <c r="D29" s="44"/>
      <c r="E29" s="44"/>
      <c r="F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</sheetData>
  <sheetProtection/>
  <mergeCells count="6">
    <mergeCell ref="B25:C25"/>
    <mergeCell ref="D25:F25"/>
    <mergeCell ref="G25:V25"/>
    <mergeCell ref="G26:V26"/>
    <mergeCell ref="G27:V27"/>
    <mergeCell ref="G28:V2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2021-08-04T01:36:29Z</dcterms:created>
  <dcterms:modified xsi:type="dcterms:W3CDTF">2021-08-04T01:36:44Z</dcterms:modified>
  <cp:category/>
  <cp:version/>
  <cp:contentType/>
  <cp:contentStatus/>
</cp:coreProperties>
</file>