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一般內科" sheetId="1" r:id="rId1"/>
  </sheets>
  <externalReferences>
    <externalReference r:id="rId4"/>
  </externalReferences>
  <definedNames>
    <definedName name="_xlnm.Print_Titles" localSheetId="0">'一般內科'!$2:$2</definedName>
  </definedNames>
  <calcPr fullCalcOnLoad="1"/>
</workbook>
</file>

<file path=xl/sharedStrings.xml><?xml version="1.0" encoding="utf-8"?>
<sst xmlns="http://schemas.openxmlformats.org/spreadsheetml/2006/main" count="71" uniqueCount="59">
  <si>
    <t>*本表為2021年貴 科所訂購期刊，依「2019 Impact Facotr」多寡排序。</t>
  </si>
  <si>
    <t>訂購優先順序</t>
  </si>
  <si>
    <t>刊名</t>
  </si>
  <si>
    <t>ISSN</t>
  </si>
  <si>
    <t>介購
單位</t>
  </si>
  <si>
    <t>2019年
Impact Factor</t>
  </si>
  <si>
    <t>2017年訂購價格</t>
  </si>
  <si>
    <t>2018年訂購價格</t>
  </si>
  <si>
    <t>2019年訂購價格</t>
  </si>
  <si>
    <t>2020年訂購價格</t>
  </si>
  <si>
    <t>2021年訂購價格</t>
  </si>
  <si>
    <t>2017年全文點閱篇次</t>
  </si>
  <si>
    <t>2018年全文點閱篇次</t>
  </si>
  <si>
    <t>2019年全文點閱篇次</t>
  </si>
  <si>
    <t>2020年全文點閱篇次</t>
  </si>
  <si>
    <t>2021年1-6月全文點閱篇次</t>
  </si>
  <si>
    <t>2017年平均每篇全文點閱金額</t>
  </si>
  <si>
    <t>2018年平均每篇全文點閱金額</t>
  </si>
  <si>
    <t>2019年平均每篇全文點閱金額</t>
  </si>
  <si>
    <t>2020年平均每篇全文點閱金額</t>
  </si>
  <si>
    <t>2021年1-6月平均每篇全文點閱金額</t>
  </si>
  <si>
    <t>備註</t>
  </si>
  <si>
    <t>New England Journal of Medicine</t>
  </si>
  <si>
    <t>0028-4793</t>
  </si>
  <si>
    <t>一般
內科</t>
  </si>
  <si>
    <t>JAMA: Journal of the American Medical Association</t>
  </si>
  <si>
    <t>0098-7484</t>
  </si>
  <si>
    <t>Annals of Internal Medicine</t>
  </si>
  <si>
    <t>0003-4819</t>
  </si>
  <si>
    <t>2019年出版社無法提供統計</t>
  </si>
  <si>
    <t>JAMA Internal Medicine</t>
  </si>
  <si>
    <t>2168-6114</t>
  </si>
  <si>
    <t>Journal of Internal Medicine</t>
  </si>
  <si>
    <t>0954-6820</t>
  </si>
  <si>
    <t>American Journal of Medicine, The</t>
  </si>
  <si>
    <t>0002-9343</t>
  </si>
  <si>
    <t>2018年新訂</t>
  </si>
  <si>
    <t>European Journal of Internal Medicine</t>
  </si>
  <si>
    <t>0953-6205</t>
  </si>
  <si>
    <t>因收錄在期刊套裝中，故訂購價格為平均套裝刊價</t>
  </si>
  <si>
    <t>Complementary Therapies in Medicine</t>
  </si>
  <si>
    <t>0965-2299</t>
  </si>
  <si>
    <t>Teaching and Learning in Medicine</t>
  </si>
  <si>
    <t>1040-1334</t>
  </si>
  <si>
    <r>
      <t xml:space="preserve">2019新增
</t>
    </r>
    <r>
      <rPr>
        <b/>
        <sz val="12"/>
        <color indexed="10"/>
        <rFont val="新細明體"/>
        <family val="1"/>
      </rPr>
      <t>建議刪訂或換刊</t>
    </r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</si>
  <si>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</si>
  <si>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</si>
  <si>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</si>
  <si>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2022年期刊訂購，請勾選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</si>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</sst>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  <numFmt numFmtId="178" formatCode="0_ "/>
    <numFmt numFmtId="179" formatCode="#,##0_ "/>
    <numFmt numFmtId="180" formatCode="_(* #,##0_);_(* \(#,##0\);_(* &quot;-&quot;??_);_(@_)"/>
    <numFmt numFmtId="181" formatCode="0.000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2"/>
      <color indexed="10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176" fontId="20" fillId="4" borderId="10" xfId="34" applyNumberFormat="1" applyFont="1" applyFill="1" applyBorder="1" applyAlignment="1">
      <alignment horizontal="center" vertical="center" wrapText="1"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8" fillId="0" borderId="10" xfId="33" applyFill="1" applyBorder="1" applyAlignment="1">
      <alignment horizontal="left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0" fontId="18" fillId="0" borderId="10" xfId="33" applyFill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176" fontId="0" fillId="4" borderId="10" xfId="34" applyNumberFormat="1" applyFont="1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7" borderId="10" xfId="0" applyNumberFormat="1" applyFill="1" applyBorder="1" applyAlignment="1">
      <alignment horizontal="center" vertical="center"/>
    </xf>
    <xf numFmtId="178" fontId="0" fillId="7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176" fontId="0" fillId="4" borderId="10" xfId="34" applyNumberFormat="1" applyFont="1" applyFill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178" fontId="0" fillId="7" borderId="12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9" fontId="0" fillId="4" borderId="10" xfId="34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0" fillId="4" borderId="12" xfId="0" applyFill="1" applyBorder="1" applyAlignment="1">
      <alignment vertical="center"/>
    </xf>
    <xf numFmtId="180" fontId="0" fillId="4" borderId="10" xfId="0" applyNumberFormat="1" applyFill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0" fontId="43" fillId="0" borderId="10" xfId="33" applyFont="1" applyFill="1" applyBorder="1" applyAlignment="1">
      <alignment horizontal="left" vertical="center" wrapText="1"/>
      <protection/>
    </xf>
    <xf numFmtId="0" fontId="43" fillId="0" borderId="10" xfId="33" applyFont="1" applyFill="1" applyBorder="1" applyAlignment="1">
      <alignment horizontal="center" vertical="center"/>
      <protection/>
    </xf>
    <xf numFmtId="0" fontId="43" fillId="0" borderId="10" xfId="33" applyFont="1" applyFill="1" applyBorder="1" applyAlignment="1">
      <alignment horizontal="center" vertical="center" wrapText="1"/>
      <protection/>
    </xf>
    <xf numFmtId="0" fontId="44" fillId="0" borderId="10" xfId="0" applyNumberFormat="1" applyFont="1" applyBorder="1" applyAlignment="1">
      <alignment horizontal="center" vertical="center"/>
    </xf>
    <xf numFmtId="0" fontId="44" fillId="4" borderId="12" xfId="0" applyFont="1" applyFill="1" applyBorder="1" applyAlignment="1">
      <alignment vertical="center"/>
    </xf>
    <xf numFmtId="176" fontId="44" fillId="4" borderId="10" xfId="34" applyNumberFormat="1" applyFont="1" applyFill="1" applyBorder="1" applyAlignment="1">
      <alignment vertical="center"/>
    </xf>
    <xf numFmtId="0" fontId="44" fillId="3" borderId="12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178" fontId="44" fillId="7" borderId="12" xfId="0" applyNumberFormat="1" applyFont="1" applyFill="1" applyBorder="1" applyAlignment="1">
      <alignment horizontal="right" vertical="center"/>
    </xf>
    <xf numFmtId="178" fontId="44" fillId="7" borderId="10" xfId="0" applyNumberFormat="1" applyFont="1" applyFill="1" applyBorder="1" applyAlignment="1">
      <alignment horizontal="center" vertical="center"/>
    </xf>
    <xf numFmtId="178" fontId="44" fillId="7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2" fillId="0" borderId="0" xfId="33" applyFont="1" applyFill="1">
      <alignment vertical="center"/>
      <protection/>
    </xf>
    <xf numFmtId="0" fontId="24" fillId="0" borderId="0" xfId="33" applyFont="1" applyFill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3" xfId="33" applyBorder="1">
      <alignment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4" xfId="33" applyBorder="1" applyAlignment="1">
      <alignment vertical="center" wrapText="1"/>
      <protection/>
    </xf>
    <xf numFmtId="0" fontId="18" fillId="0" borderId="15" xfId="33" applyBorder="1">
      <alignment vertical="center"/>
      <protection/>
    </xf>
    <xf numFmtId="0" fontId="18" fillId="0" borderId="10" xfId="33" applyBorder="1" applyAlignment="1">
      <alignment horizontal="center" vertical="center" wrapText="1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5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5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15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-sleeping\&#21508;&#38917;&#35336;&#30059;\&#26399;&#21002;&#35519;&#26597;\2022_&#26399;&#21002;&#35519;&#26597;_20210802\&#35519;&#26597;&#34920;\2022_&#26399;&#21002;&#35519;&#26597;_&#20839;&#31185;&#31995;_202107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內科"/>
      <sheetName val="過敏免疫風濕科"/>
      <sheetName val="心臟內科"/>
      <sheetName val="感染科"/>
      <sheetName val="胃腸科"/>
      <sheetName val="血液腫瘤科"/>
      <sheetName val="新陳代謝科"/>
      <sheetName val="腎臟科"/>
      <sheetName val="神經內科"/>
      <sheetName val="胸腔內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3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C9" sqref="C9"/>
    </sheetView>
  </sheetViews>
  <sheetFormatPr defaultColWidth="9.00390625" defaultRowHeight="15.75"/>
  <cols>
    <col min="1" max="1" width="5.875" style="0" customWidth="1"/>
    <col min="2" max="2" width="25.25390625" style="2" customWidth="1"/>
    <col min="3" max="3" width="10.375" style="0" customWidth="1"/>
    <col min="4" max="4" width="7.50390625" style="0" customWidth="1"/>
    <col min="5" max="5" width="7.50390625" style="3" customWidth="1"/>
    <col min="6" max="6" width="9.50390625" style="0" hidden="1" customWidth="1"/>
    <col min="7" max="7" width="8.50390625" style="0" hidden="1" customWidth="1"/>
    <col min="8" max="8" width="9.50390625" style="0" customWidth="1"/>
    <col min="9" max="10" width="8.875" style="0" customWidth="1"/>
    <col min="11" max="12" width="7.50390625" style="3" hidden="1" customWidth="1"/>
    <col min="13" max="15" width="7.50390625" style="3" customWidth="1"/>
    <col min="16" max="17" width="7.50390625" style="3" hidden="1" customWidth="1"/>
    <col min="18" max="20" width="7.50390625" style="3" customWidth="1"/>
    <col min="21" max="21" width="15.75390625" style="2" customWidth="1"/>
  </cols>
  <sheetData>
    <row r="1" ht="16.5">
      <c r="A1" s="1" t="s">
        <v>0</v>
      </c>
    </row>
    <row r="2" spans="1:21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4" t="s">
        <v>21</v>
      </c>
    </row>
    <row r="3" spans="1:21" s="23" customFormat="1" ht="39.75" customHeight="1">
      <c r="A3" s="10"/>
      <c r="B3" s="11" t="s">
        <v>22</v>
      </c>
      <c r="C3" s="12" t="s">
        <v>23</v>
      </c>
      <c r="D3" s="13" t="s">
        <v>24</v>
      </c>
      <c r="E3" s="14">
        <v>74.699</v>
      </c>
      <c r="F3" s="15">
        <v>188788</v>
      </c>
      <c r="G3" s="16">
        <v>191202</v>
      </c>
      <c r="H3" s="17">
        <v>206187</v>
      </c>
      <c r="I3" s="17">
        <v>216976</v>
      </c>
      <c r="J3" s="17">
        <v>29069</v>
      </c>
      <c r="K3" s="18">
        <v>13063</v>
      </c>
      <c r="L3" s="19">
        <v>10678</v>
      </c>
      <c r="M3" s="19">
        <v>9713</v>
      </c>
      <c r="N3" s="19">
        <v>15733</v>
      </c>
      <c r="O3" s="19">
        <v>6421</v>
      </c>
      <c r="P3" s="20">
        <f aca="true" t="shared" si="0" ref="P3:Q10">F3/K3</f>
        <v>14.452116665390799</v>
      </c>
      <c r="Q3" s="21">
        <f t="shared" si="0"/>
        <v>17.906162202659676</v>
      </c>
      <c r="R3" s="21">
        <f>H3*(5/12)/M3</f>
        <v>8.844975805621333</v>
      </c>
      <c r="S3" s="21">
        <f>I3/N3</f>
        <v>13.791139642789043</v>
      </c>
      <c r="T3" s="21">
        <f>(J3*6/12)/O3</f>
        <v>2.263588226133001</v>
      </c>
      <c r="U3" s="22"/>
    </row>
    <row r="4" spans="1:21" s="23" customFormat="1" ht="36" customHeight="1">
      <c r="A4" s="10"/>
      <c r="B4" s="11" t="s">
        <v>25</v>
      </c>
      <c r="C4" s="12" t="s">
        <v>26</v>
      </c>
      <c r="D4" s="13" t="s">
        <v>24</v>
      </c>
      <c r="E4" s="14">
        <v>45.54</v>
      </c>
      <c r="F4" s="24">
        <v>21774</v>
      </c>
      <c r="G4" s="16">
        <v>21024</v>
      </c>
      <c r="H4" s="16">
        <v>20688</v>
      </c>
      <c r="I4" s="16">
        <v>22910</v>
      </c>
      <c r="J4" s="16">
        <v>22910</v>
      </c>
      <c r="K4" s="18">
        <v>2389</v>
      </c>
      <c r="L4" s="18">
        <v>1971</v>
      </c>
      <c r="M4" s="18">
        <v>1753</v>
      </c>
      <c r="N4" s="18">
        <v>2168</v>
      </c>
      <c r="O4" s="18">
        <v>892</v>
      </c>
      <c r="P4" s="20">
        <f t="shared" si="0"/>
        <v>9.114273754709084</v>
      </c>
      <c r="Q4" s="21">
        <f t="shared" si="0"/>
        <v>10.666666666666666</v>
      </c>
      <c r="R4" s="21">
        <f aca="true" t="shared" si="1" ref="R4:R11">H4*(5/12)/M4</f>
        <v>4.917284654877353</v>
      </c>
      <c r="S4" s="21">
        <f aca="true" t="shared" si="2" ref="S4:S11">I4/N4</f>
        <v>10.567343173431734</v>
      </c>
      <c r="T4" s="21">
        <f aca="true" t="shared" si="3" ref="T4:T10">(J4*6/12)/O4</f>
        <v>12.841928251121077</v>
      </c>
      <c r="U4" s="22"/>
    </row>
    <row r="5" spans="1:21" s="23" customFormat="1" ht="37.5" customHeight="1">
      <c r="A5" s="10"/>
      <c r="B5" s="11" t="s">
        <v>27</v>
      </c>
      <c r="C5" s="12" t="s">
        <v>28</v>
      </c>
      <c r="D5" s="13" t="s">
        <v>24</v>
      </c>
      <c r="E5" s="25">
        <v>21.317</v>
      </c>
      <c r="F5" s="15">
        <v>77534</v>
      </c>
      <c r="G5" s="15">
        <v>92049</v>
      </c>
      <c r="H5" s="26">
        <v>96068</v>
      </c>
      <c r="I5" s="26">
        <v>99940</v>
      </c>
      <c r="J5" s="26">
        <v>27708</v>
      </c>
      <c r="K5" s="18">
        <v>405</v>
      </c>
      <c r="L5" s="18">
        <v>599</v>
      </c>
      <c r="M5" s="27"/>
      <c r="N5" s="18">
        <v>335</v>
      </c>
      <c r="O5" s="18">
        <v>228</v>
      </c>
      <c r="P5" s="20">
        <f t="shared" si="0"/>
        <v>191.441975308642</v>
      </c>
      <c r="Q5" s="21">
        <f t="shared" si="0"/>
        <v>153.6711185308848</v>
      </c>
      <c r="R5" s="28"/>
      <c r="S5" s="21">
        <f t="shared" si="2"/>
        <v>298.32835820895525</v>
      </c>
      <c r="T5" s="21">
        <f t="shared" si="3"/>
        <v>60.76315789473684</v>
      </c>
      <c r="U5" s="22" t="s">
        <v>29</v>
      </c>
    </row>
    <row r="6" spans="1:21" s="23" customFormat="1" ht="33">
      <c r="A6" s="10"/>
      <c r="B6" s="11" t="s">
        <v>30</v>
      </c>
      <c r="C6" s="29" t="s">
        <v>31</v>
      </c>
      <c r="D6" s="13" t="s">
        <v>24</v>
      </c>
      <c r="E6" s="25">
        <v>18.652</v>
      </c>
      <c r="F6" s="24">
        <v>18318</v>
      </c>
      <c r="G6" s="15">
        <v>17692</v>
      </c>
      <c r="H6" s="16">
        <v>20688</v>
      </c>
      <c r="I6" s="16">
        <v>22909</v>
      </c>
      <c r="J6" s="16">
        <v>22909</v>
      </c>
      <c r="K6" s="18">
        <v>722</v>
      </c>
      <c r="L6" s="18">
        <v>753</v>
      </c>
      <c r="M6" s="18">
        <v>558</v>
      </c>
      <c r="N6" s="18">
        <v>442</v>
      </c>
      <c r="O6" s="18">
        <v>259</v>
      </c>
      <c r="P6" s="20">
        <f t="shared" si="0"/>
        <v>25.371191135734072</v>
      </c>
      <c r="Q6" s="21">
        <f t="shared" si="0"/>
        <v>23.49535192563081</v>
      </c>
      <c r="R6" s="21">
        <f t="shared" si="1"/>
        <v>15.448028673835125</v>
      </c>
      <c r="S6" s="21">
        <f t="shared" si="2"/>
        <v>51.83031674208145</v>
      </c>
      <c r="T6" s="21">
        <f t="shared" si="3"/>
        <v>44.22586872586873</v>
      </c>
      <c r="U6" s="22"/>
    </row>
    <row r="7" spans="1:21" s="23" customFormat="1" ht="37.5" customHeight="1">
      <c r="A7" s="10"/>
      <c r="B7" s="11" t="s">
        <v>32</v>
      </c>
      <c r="C7" s="12" t="s">
        <v>33</v>
      </c>
      <c r="D7" s="13" t="s">
        <v>24</v>
      </c>
      <c r="E7" s="29">
        <v>6.871</v>
      </c>
      <c r="F7" s="30">
        <v>68829</v>
      </c>
      <c r="G7" s="16">
        <v>65886</v>
      </c>
      <c r="H7" s="26">
        <v>71610</v>
      </c>
      <c r="I7" s="26">
        <v>76094</v>
      </c>
      <c r="J7" s="26">
        <v>70897</v>
      </c>
      <c r="K7" s="18">
        <v>92</v>
      </c>
      <c r="L7" s="18">
        <v>32</v>
      </c>
      <c r="M7" s="18">
        <v>54</v>
      </c>
      <c r="N7" s="18">
        <v>62</v>
      </c>
      <c r="O7" s="18">
        <v>40</v>
      </c>
      <c r="P7" s="20">
        <f t="shared" si="0"/>
        <v>748.1413043478261</v>
      </c>
      <c r="Q7" s="21">
        <f t="shared" si="0"/>
        <v>2058.9375</v>
      </c>
      <c r="R7" s="21">
        <f t="shared" si="1"/>
        <v>552.5462962962963</v>
      </c>
      <c r="S7" s="21">
        <f t="shared" si="2"/>
        <v>1227.3225806451612</v>
      </c>
      <c r="T7" s="21">
        <f t="shared" si="3"/>
        <v>886.2125</v>
      </c>
      <c r="U7" s="22"/>
    </row>
    <row r="8" spans="1:21" s="23" customFormat="1" ht="33">
      <c r="A8" s="10"/>
      <c r="B8" s="11" t="s">
        <v>34</v>
      </c>
      <c r="C8" s="12" t="s">
        <v>35</v>
      </c>
      <c r="D8" s="13" t="s">
        <v>24</v>
      </c>
      <c r="E8" s="31">
        <v>4.529</v>
      </c>
      <c r="F8" s="32"/>
      <c r="G8" s="33">
        <v>30141.593317000003</v>
      </c>
      <c r="H8" s="26">
        <v>27584.64934</v>
      </c>
      <c r="I8" s="26">
        <v>26652.6337</v>
      </c>
      <c r="J8" s="26">
        <v>29024.942880000002</v>
      </c>
      <c r="K8" s="18">
        <v>21</v>
      </c>
      <c r="L8" s="18">
        <v>266</v>
      </c>
      <c r="M8" s="18">
        <v>191</v>
      </c>
      <c r="N8" s="18">
        <v>307</v>
      </c>
      <c r="O8" s="18">
        <v>131</v>
      </c>
      <c r="P8" s="20">
        <f t="shared" si="0"/>
        <v>0</v>
      </c>
      <c r="Q8" s="21">
        <f t="shared" si="0"/>
        <v>113.31426059022557</v>
      </c>
      <c r="R8" s="21">
        <f t="shared" si="1"/>
        <v>60.175936605584646</v>
      </c>
      <c r="S8" s="21">
        <f t="shared" si="2"/>
        <v>86.8163964169381</v>
      </c>
      <c r="T8" s="21">
        <f t="shared" si="3"/>
        <v>110.78222473282443</v>
      </c>
      <c r="U8" s="22" t="s">
        <v>36</v>
      </c>
    </row>
    <row r="9" spans="1:21" s="23" customFormat="1" ht="66">
      <c r="A9" s="10"/>
      <c r="B9" s="11" t="s">
        <v>37</v>
      </c>
      <c r="C9" s="12" t="s">
        <v>38</v>
      </c>
      <c r="D9" s="13" t="s">
        <v>24</v>
      </c>
      <c r="E9" s="34">
        <v>4.329</v>
      </c>
      <c r="F9" s="15">
        <v>808</v>
      </c>
      <c r="G9" s="15">
        <v>827</v>
      </c>
      <c r="H9" s="26">
        <v>907.95</v>
      </c>
      <c r="I9" s="26">
        <v>889</v>
      </c>
      <c r="J9" s="26">
        <v>861</v>
      </c>
      <c r="K9" s="18">
        <v>92</v>
      </c>
      <c r="L9" s="18">
        <v>79</v>
      </c>
      <c r="M9" s="18">
        <v>86</v>
      </c>
      <c r="N9" s="18">
        <v>83</v>
      </c>
      <c r="O9" s="18">
        <v>66</v>
      </c>
      <c r="P9" s="20">
        <f t="shared" si="0"/>
        <v>8.782608695652174</v>
      </c>
      <c r="Q9" s="21">
        <f t="shared" si="0"/>
        <v>10.468354430379748</v>
      </c>
      <c r="R9" s="21">
        <f t="shared" si="1"/>
        <v>4.398982558139536</v>
      </c>
      <c r="S9" s="21">
        <f t="shared" si="2"/>
        <v>10.710843373493976</v>
      </c>
      <c r="T9" s="21">
        <f t="shared" si="3"/>
        <v>6.5227272727272725</v>
      </c>
      <c r="U9" s="22" t="s">
        <v>39</v>
      </c>
    </row>
    <row r="10" spans="1:21" s="23" customFormat="1" ht="66">
      <c r="A10" s="22"/>
      <c r="B10" s="11" t="s">
        <v>40</v>
      </c>
      <c r="C10" s="12" t="s">
        <v>41</v>
      </c>
      <c r="D10" s="13" t="s">
        <v>24</v>
      </c>
      <c r="E10" s="25">
        <v>2.063</v>
      </c>
      <c r="F10" s="15">
        <v>808</v>
      </c>
      <c r="G10" s="15">
        <v>827</v>
      </c>
      <c r="H10" s="26">
        <v>907.95</v>
      </c>
      <c r="I10" s="26">
        <v>889</v>
      </c>
      <c r="J10" s="26">
        <v>861</v>
      </c>
      <c r="K10" s="18">
        <v>71</v>
      </c>
      <c r="L10" s="18">
        <v>191</v>
      </c>
      <c r="M10" s="18">
        <v>84</v>
      </c>
      <c r="N10" s="18">
        <v>143</v>
      </c>
      <c r="O10" s="18">
        <v>83</v>
      </c>
      <c r="P10" s="20">
        <f t="shared" si="0"/>
        <v>11.380281690140846</v>
      </c>
      <c r="Q10" s="21">
        <f t="shared" si="0"/>
        <v>4.329842931937173</v>
      </c>
      <c r="R10" s="21">
        <f t="shared" si="1"/>
        <v>4.503720238095239</v>
      </c>
      <c r="S10" s="21">
        <f t="shared" si="2"/>
        <v>6.216783216783217</v>
      </c>
      <c r="T10" s="21">
        <f t="shared" si="3"/>
        <v>5.186746987951807</v>
      </c>
      <c r="U10" s="22" t="s">
        <v>39</v>
      </c>
    </row>
    <row r="11" spans="1:21" s="23" customFormat="1" ht="45.75" customHeight="1">
      <c r="A11" s="22"/>
      <c r="B11" s="35" t="s">
        <v>42</v>
      </c>
      <c r="C11" s="36" t="s">
        <v>43</v>
      </c>
      <c r="D11" s="37" t="s">
        <v>24</v>
      </c>
      <c r="E11" s="38">
        <v>1.848</v>
      </c>
      <c r="F11" s="39"/>
      <c r="G11" s="39"/>
      <c r="H11" s="40">
        <v>40664</v>
      </c>
      <c r="I11" s="40">
        <v>42901</v>
      </c>
      <c r="J11" s="40">
        <v>42200</v>
      </c>
      <c r="K11" s="41"/>
      <c r="L11" s="41"/>
      <c r="M11" s="42">
        <v>5</v>
      </c>
      <c r="N11" s="42">
        <v>4</v>
      </c>
      <c r="O11" s="42">
        <v>3</v>
      </c>
      <c r="P11" s="43"/>
      <c r="Q11" s="43"/>
      <c r="R11" s="44">
        <f t="shared" si="1"/>
        <v>3388.666666666667</v>
      </c>
      <c r="S11" s="45">
        <f t="shared" si="2"/>
        <v>10725.25</v>
      </c>
      <c r="T11" s="45">
        <f>J11*0.5/O11</f>
        <v>7033.333333333333</v>
      </c>
      <c r="U11" s="22" t="s">
        <v>44</v>
      </c>
    </row>
    <row r="12" spans="2:21" s="23" customFormat="1" ht="6.75" customHeight="1">
      <c r="B12" s="46"/>
      <c r="E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6"/>
    </row>
    <row r="13" spans="1:16" s="49" customFormat="1" ht="16.5">
      <c r="A13" s="48" t="s">
        <v>45</v>
      </c>
      <c r="D13" s="50"/>
      <c r="E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s="49" customFormat="1" ht="19.5">
      <c r="A14" s="51" t="s">
        <v>46</v>
      </c>
      <c r="D14" s="50"/>
      <c r="E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 s="49" customFormat="1" ht="16.5">
      <c r="A15" s="52" t="s">
        <v>47</v>
      </c>
      <c r="D15" s="50"/>
      <c r="E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s="49" customFormat="1" ht="24" customHeight="1">
      <c r="A16" s="53" t="s">
        <v>48</v>
      </c>
      <c r="D16" s="50"/>
      <c r="E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21" s="49" customFormat="1" ht="24.75" customHeight="1">
      <c r="A17" s="54" t="s">
        <v>49</v>
      </c>
      <c r="B17" s="55" t="s">
        <v>50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  <c r="R17" s="57"/>
      <c r="S17" s="57"/>
      <c r="T17" s="57"/>
      <c r="U17" s="58"/>
    </row>
    <row r="18" spans="1:21" s="49" customFormat="1" ht="22.5" customHeight="1">
      <c r="A18" s="54" t="s">
        <v>49</v>
      </c>
      <c r="B18" s="55" t="s">
        <v>51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57"/>
      <c r="S18" s="57"/>
      <c r="T18" s="57"/>
      <c r="U18" s="58"/>
    </row>
    <row r="19" spans="1:21" s="49" customFormat="1" ht="21" customHeight="1">
      <c r="A19" s="54" t="s">
        <v>49</v>
      </c>
      <c r="B19" s="55" t="s">
        <v>52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57"/>
      <c r="S19" s="57"/>
      <c r="T19" s="57"/>
      <c r="U19" s="58"/>
    </row>
    <row r="20" spans="1:21" s="49" customFormat="1" ht="24.75" customHeight="1">
      <c r="A20" s="54" t="s">
        <v>53</v>
      </c>
      <c r="B20" s="59" t="s">
        <v>54</v>
      </c>
      <c r="C20" s="59"/>
      <c r="D20" s="60" t="s">
        <v>55</v>
      </c>
      <c r="E20" s="60"/>
      <c r="F20" s="61" t="s">
        <v>56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</row>
    <row r="21" spans="1:21" s="49" customFormat="1" ht="92.25" customHeight="1">
      <c r="A21" s="54"/>
      <c r="B21" s="64"/>
      <c r="C21" s="65"/>
      <c r="D21" s="66"/>
      <c r="E21" s="65"/>
      <c r="F21" s="67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</row>
    <row r="22" spans="1:21" s="49" customFormat="1" ht="89.25" customHeight="1">
      <c r="A22" s="54"/>
      <c r="B22" s="64"/>
      <c r="C22" s="65"/>
      <c r="D22" s="66"/>
      <c r="E22" s="65"/>
      <c r="F22" s="67" t="s">
        <v>57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/>
    </row>
    <row r="23" spans="1:16" s="49" customFormat="1" ht="22.5" customHeight="1">
      <c r="A23" s="70" t="s">
        <v>58</v>
      </c>
      <c r="B23" s="48"/>
      <c r="D23" s="50"/>
      <c r="E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8" s="23" customFormat="1" ht="35.25" customHeight="1"/>
  </sheetData>
  <sheetProtection/>
  <mergeCells count="5">
    <mergeCell ref="B20:C20"/>
    <mergeCell ref="D20:E20"/>
    <mergeCell ref="F20:U20"/>
    <mergeCell ref="F21:U21"/>
    <mergeCell ref="F22:U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2021-08-04T01:35:19Z</dcterms:created>
  <dcterms:modified xsi:type="dcterms:W3CDTF">2021-08-04T01:36:19Z</dcterms:modified>
  <cp:category/>
  <cp:version/>
  <cp:contentType/>
  <cp:contentStatus/>
</cp:coreProperties>
</file>